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2720" yWindow="3200" windowWidth="23260" windowHeight="12460" tabRatio="750" activeTab="2"/>
  </bookViews>
  <sheets>
    <sheet name="Heren" sheetId="2" r:id="rId1"/>
    <sheet name="Gemengd" sheetId="1" r:id="rId2"/>
    <sheet name="Dames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23" i="2"/>
  <c r="G44" i="2"/>
  <c r="G45" i="2"/>
  <c r="G66" i="2"/>
  <c r="G67" i="2"/>
  <c r="G88" i="2"/>
  <c r="G89" i="2"/>
  <c r="M13" i="2"/>
  <c r="D101" i="2"/>
  <c r="G20" i="2"/>
  <c r="G21" i="2"/>
  <c r="G42" i="2"/>
  <c r="G43" i="2"/>
  <c r="G64" i="2"/>
  <c r="G65" i="2"/>
  <c r="G86" i="2"/>
  <c r="G87" i="2"/>
  <c r="M12" i="2"/>
  <c r="D100" i="2"/>
  <c r="G18" i="2"/>
  <c r="G19" i="2"/>
  <c r="G40" i="2"/>
  <c r="G41" i="2"/>
  <c r="G62" i="2"/>
  <c r="G63" i="2"/>
  <c r="G84" i="2"/>
  <c r="G85" i="2"/>
  <c r="M11" i="2"/>
  <c r="D99" i="2"/>
  <c r="G16" i="2"/>
  <c r="G17" i="2"/>
  <c r="G38" i="2"/>
  <c r="G39" i="2"/>
  <c r="G60" i="2"/>
  <c r="G61" i="2"/>
  <c r="G82" i="2"/>
  <c r="G83" i="2"/>
  <c r="M10" i="2"/>
  <c r="D98" i="2"/>
  <c r="G14" i="2"/>
  <c r="G15" i="2"/>
  <c r="G36" i="2"/>
  <c r="G37" i="2"/>
  <c r="G58" i="2"/>
  <c r="G59" i="2"/>
  <c r="G80" i="2"/>
  <c r="G81" i="2"/>
  <c r="M9" i="2"/>
  <c r="D97" i="2"/>
  <c r="G12" i="2"/>
  <c r="G13" i="2"/>
  <c r="G34" i="2"/>
  <c r="G35" i="2"/>
  <c r="G56" i="2"/>
  <c r="G57" i="2"/>
  <c r="G78" i="2"/>
  <c r="G79" i="2"/>
  <c r="M8" i="2"/>
  <c r="D96" i="2"/>
  <c r="G10" i="2"/>
  <c r="G11" i="2"/>
  <c r="G32" i="2"/>
  <c r="G33" i="2"/>
  <c r="G54" i="2"/>
  <c r="G55" i="2"/>
  <c r="G76" i="2"/>
  <c r="G77" i="2"/>
  <c r="M7" i="2"/>
  <c r="D95" i="2"/>
  <c r="G8" i="2"/>
  <c r="G9" i="2"/>
  <c r="G30" i="2"/>
  <c r="G31" i="2"/>
  <c r="G52" i="2"/>
  <c r="G53" i="2"/>
  <c r="G74" i="2"/>
  <c r="G75" i="2"/>
  <c r="M6" i="2"/>
  <c r="D94" i="2"/>
  <c r="G6" i="2"/>
  <c r="G7" i="2"/>
  <c r="G28" i="2"/>
  <c r="G29" i="2"/>
  <c r="G50" i="2"/>
  <c r="G51" i="2"/>
  <c r="G72" i="2"/>
  <c r="G73" i="2"/>
  <c r="M5" i="2"/>
  <c r="D93" i="2"/>
  <c r="G4" i="2"/>
  <c r="G5" i="2"/>
  <c r="G26" i="2"/>
  <c r="G27" i="2"/>
  <c r="G48" i="2"/>
  <c r="G49" i="2"/>
  <c r="G70" i="2"/>
  <c r="G71" i="2"/>
  <c r="M4" i="2"/>
  <c r="D92" i="2"/>
  <c r="G18" i="1"/>
  <c r="G19" i="1"/>
  <c r="G36" i="1"/>
  <c r="G37" i="1"/>
  <c r="G54" i="1"/>
  <c r="G55" i="1"/>
  <c r="G73" i="1"/>
  <c r="G74" i="1"/>
  <c r="L12" i="1"/>
  <c r="D85" i="1"/>
  <c r="G16" i="1"/>
  <c r="G17" i="1"/>
  <c r="G34" i="1"/>
  <c r="G35" i="1"/>
  <c r="G52" i="1"/>
  <c r="G53" i="1"/>
  <c r="G71" i="1"/>
  <c r="G72" i="1"/>
  <c r="L11" i="1"/>
  <c r="D84" i="1"/>
  <c r="G14" i="1"/>
  <c r="G15" i="1"/>
  <c r="G32" i="1"/>
  <c r="G33" i="1"/>
  <c r="G50" i="1"/>
  <c r="G51" i="1"/>
  <c r="G69" i="1"/>
  <c r="G70" i="1"/>
  <c r="L10" i="1"/>
  <c r="D83" i="1"/>
  <c r="G12" i="1"/>
  <c r="G13" i="1"/>
  <c r="G30" i="1"/>
  <c r="G31" i="1"/>
  <c r="G48" i="1"/>
  <c r="G49" i="1"/>
  <c r="G67" i="1"/>
  <c r="G68" i="1"/>
  <c r="L9" i="1"/>
  <c r="D82" i="1"/>
  <c r="G10" i="1"/>
  <c r="G11" i="1"/>
  <c r="G28" i="1"/>
  <c r="G29" i="1"/>
  <c r="G46" i="1"/>
  <c r="G47" i="1"/>
  <c r="G65" i="1"/>
  <c r="G66" i="1"/>
  <c r="L8" i="1"/>
  <c r="D81" i="1"/>
  <c r="G8" i="1"/>
  <c r="G9" i="1"/>
  <c r="G26" i="1"/>
  <c r="G27" i="1"/>
  <c r="G44" i="1"/>
  <c r="G45" i="1"/>
  <c r="G63" i="1"/>
  <c r="G64" i="1"/>
  <c r="L7" i="1"/>
  <c r="D80" i="1"/>
  <c r="G6" i="1"/>
  <c r="G7" i="1"/>
  <c r="G24" i="1"/>
  <c r="G25" i="1"/>
  <c r="G42" i="1"/>
  <c r="G43" i="1"/>
  <c r="G61" i="1"/>
  <c r="G62" i="1"/>
  <c r="L6" i="1"/>
  <c r="D79" i="1"/>
  <c r="G4" i="1"/>
  <c r="G5" i="1"/>
  <c r="G22" i="1"/>
  <c r="G23" i="1"/>
  <c r="G40" i="1"/>
  <c r="G41" i="1"/>
  <c r="G59" i="1"/>
  <c r="G60" i="1"/>
  <c r="L5" i="1"/>
  <c r="D78" i="1"/>
  <c r="G18" i="3"/>
  <c r="G19" i="3"/>
  <c r="G36" i="3"/>
  <c r="G37" i="3"/>
  <c r="G54" i="3"/>
  <c r="G55" i="3"/>
  <c r="G72" i="3"/>
  <c r="G73" i="3"/>
  <c r="M11" i="3"/>
  <c r="D85" i="3"/>
  <c r="G16" i="3"/>
  <c r="G17" i="3"/>
  <c r="G34" i="3"/>
  <c r="G35" i="3"/>
  <c r="G52" i="3"/>
  <c r="G53" i="3"/>
  <c r="G70" i="3"/>
  <c r="G71" i="3"/>
  <c r="M10" i="3"/>
  <c r="D84" i="3"/>
  <c r="G14" i="3"/>
  <c r="G15" i="3"/>
  <c r="G32" i="3"/>
  <c r="G33" i="3"/>
  <c r="G50" i="3"/>
  <c r="G51" i="3"/>
  <c r="G68" i="3"/>
  <c r="G69" i="3"/>
  <c r="M9" i="3"/>
  <c r="D83" i="3"/>
  <c r="G12" i="3"/>
  <c r="G13" i="3"/>
  <c r="G30" i="3"/>
  <c r="G31" i="3"/>
  <c r="G48" i="3"/>
  <c r="G49" i="3"/>
  <c r="G66" i="3"/>
  <c r="G67" i="3"/>
  <c r="M8" i="3"/>
  <c r="D82" i="3"/>
  <c r="G10" i="3"/>
  <c r="G11" i="3"/>
  <c r="G28" i="3"/>
  <c r="G29" i="3"/>
  <c r="G46" i="3"/>
  <c r="G47" i="3"/>
  <c r="G64" i="3"/>
  <c r="G65" i="3"/>
  <c r="M7" i="3"/>
  <c r="D81" i="3"/>
  <c r="G4" i="3"/>
  <c r="G5" i="3"/>
  <c r="G22" i="3"/>
  <c r="G23" i="3"/>
  <c r="G40" i="3"/>
  <c r="G41" i="3"/>
  <c r="G58" i="3"/>
  <c r="G59" i="3"/>
  <c r="M4" i="3"/>
  <c r="D78" i="3"/>
  <c r="G8" i="3"/>
  <c r="G9" i="3"/>
  <c r="G26" i="3"/>
  <c r="G27" i="3"/>
  <c r="G44" i="3"/>
  <c r="G45" i="3"/>
  <c r="G62" i="3"/>
  <c r="G63" i="3"/>
  <c r="M6" i="3"/>
  <c r="D80" i="3"/>
  <c r="G6" i="3"/>
  <c r="G7" i="3"/>
  <c r="G24" i="3"/>
  <c r="G25" i="3"/>
  <c r="G42" i="3"/>
  <c r="G43" i="3"/>
  <c r="G60" i="3"/>
  <c r="G61" i="3"/>
  <c r="M5" i="3"/>
  <c r="D79" i="3"/>
</calcChain>
</file>

<file path=xl/sharedStrings.xml><?xml version="1.0" encoding="utf-8"?>
<sst xmlns="http://schemas.openxmlformats.org/spreadsheetml/2006/main" count="660" uniqueCount="291">
  <si>
    <t>Kogelstoten</t>
  </si>
  <si>
    <t>Meters</t>
  </si>
  <si>
    <t>Punten</t>
  </si>
  <si>
    <t>Verspringen</t>
  </si>
  <si>
    <t>Hoogspringen</t>
  </si>
  <si>
    <t>1500 m</t>
  </si>
  <si>
    <t>Plaats</t>
  </si>
  <si>
    <t>Estafette</t>
  </si>
  <si>
    <t xml:space="preserve">Totaal </t>
  </si>
  <si>
    <t xml:space="preserve">Bij een gelijk aantal punten is de plaats in de estafette bepalend voor de eindstand. </t>
  </si>
  <si>
    <t>De ploeg met de beste tijd op de estafette zal dan op de hoogste plek komen.</t>
  </si>
  <si>
    <t>Gemengde teams</t>
  </si>
  <si>
    <t>Tijd</t>
  </si>
  <si>
    <t>Startnr</t>
  </si>
  <si>
    <t>De Jopen</t>
  </si>
  <si>
    <t>Heren teams</t>
  </si>
  <si>
    <t>Dames teams</t>
  </si>
  <si>
    <t>Startnummer laatste loper</t>
  </si>
  <si>
    <t>Fleur de Nijs</t>
  </si>
  <si>
    <t>Maud Dekker</t>
  </si>
  <si>
    <t>Naam</t>
  </si>
  <si>
    <t>Linda Hurkmans</t>
  </si>
  <si>
    <t>Coco War</t>
  </si>
  <si>
    <t>Bram Berkhout</t>
  </si>
  <si>
    <t>Lars Dignum</t>
  </si>
  <si>
    <t>Erik Tesselaar</t>
  </si>
  <si>
    <t>Jordy Nolten</t>
  </si>
  <si>
    <t>Bejo Zaden</t>
  </si>
  <si>
    <t>Dionne Gomes</t>
  </si>
  <si>
    <t>Lian Jongejan</t>
  </si>
  <si>
    <t>Joyce Blommaart</t>
  </si>
  <si>
    <t>Eva Groenveld</t>
  </si>
  <si>
    <t>Café de Vriendschap</t>
  </si>
  <si>
    <t>Goaldiggers</t>
  </si>
  <si>
    <t>Amber Jongejan</t>
  </si>
  <si>
    <t>Maureen Kruijer</t>
  </si>
  <si>
    <t>Mitchel Groen</t>
  </si>
  <si>
    <t>Frank Tesselaar</t>
  </si>
  <si>
    <t>Alex Witte</t>
  </si>
  <si>
    <t>Boris vd Berg</t>
  </si>
  <si>
    <t>Mike Paarlberg</t>
  </si>
  <si>
    <t>Jacob Molenaar</t>
  </si>
  <si>
    <t>Rens Klijbroek</t>
  </si>
  <si>
    <t>Kornuiten</t>
  </si>
  <si>
    <t>De Multi Meiden</t>
  </si>
  <si>
    <t>Jard Pronk</t>
  </si>
  <si>
    <t>Nick Dekker</t>
  </si>
  <si>
    <t>Inez Molenaar</t>
  </si>
  <si>
    <t>Jet Strooper</t>
  </si>
  <si>
    <t>Lynn Ooijevaar</t>
  </si>
  <si>
    <t>Pien Karsten</t>
  </si>
  <si>
    <t>Swen Dekker</t>
  </si>
  <si>
    <t>Lasse Botman</t>
  </si>
  <si>
    <t>Nummer laatste loper</t>
  </si>
  <si>
    <t>Luuk Goudsblom</t>
  </si>
  <si>
    <t>Tom Dekker</t>
  </si>
  <si>
    <t>Jordy Negic</t>
  </si>
  <si>
    <t>Robbert de Nijs</t>
  </si>
  <si>
    <t>Fc Op Volle Vloeren</t>
  </si>
  <si>
    <t>FC Sma's</t>
  </si>
  <si>
    <t>Gaby's Angels</t>
  </si>
  <si>
    <t>De Tuitjetuut Parels</t>
  </si>
  <si>
    <t>FC Op Volle Vloeren</t>
  </si>
  <si>
    <t>Sara Mosch</t>
  </si>
  <si>
    <t>Josien van der Werff</t>
  </si>
  <si>
    <t>Lotte Blommaart</t>
  </si>
  <si>
    <t>Alice Paarlberg</t>
  </si>
  <si>
    <t>Renske Meijer</t>
  </si>
  <si>
    <t>Noortje de Geus</t>
  </si>
  <si>
    <t>Rosalie de Geus</t>
  </si>
  <si>
    <t>Lotte Lugtig</t>
  </si>
  <si>
    <t>Judi van Leeuwen</t>
  </si>
  <si>
    <t>Cris Klijbroek</t>
  </si>
  <si>
    <t>Eke Hoogland</t>
  </si>
  <si>
    <t>Rian Hof</t>
  </si>
  <si>
    <t>Nadine Wardenaar</t>
  </si>
  <si>
    <t>Goal Diggers</t>
  </si>
  <si>
    <t>De Wilde Grote Noormannen</t>
  </si>
  <si>
    <t>FC Borstvooruit</t>
  </si>
  <si>
    <t>Katerkracht</t>
  </si>
  <si>
    <t>Appietijgers</t>
  </si>
  <si>
    <t>Lisa Church</t>
  </si>
  <si>
    <t>Floor Vollebregt</t>
  </si>
  <si>
    <t>Rob Zuidweg</t>
  </si>
  <si>
    <t>Rick Schuijt</t>
  </si>
  <si>
    <t>Jamie vd Berg</t>
  </si>
  <si>
    <t>Deni van Schagen</t>
  </si>
  <si>
    <t>Do Pronk</t>
  </si>
  <si>
    <t>Linda Schipper</t>
  </si>
  <si>
    <t>Stijn Goudsblom</t>
  </si>
  <si>
    <t>Fleur Stuijt</t>
  </si>
  <si>
    <t>De Chantelaars</t>
  </si>
  <si>
    <t>Sons of TH</t>
  </si>
  <si>
    <t>Hufters van KJ</t>
  </si>
  <si>
    <t>Die Mannschaft</t>
  </si>
  <si>
    <t>Hermanos</t>
  </si>
  <si>
    <t>Beesten</t>
  </si>
  <si>
    <t>Jelle Nieuwpoort</t>
  </si>
  <si>
    <t>Sam de Nijs</t>
  </si>
  <si>
    <t>Thierry Verhage</t>
  </si>
  <si>
    <t>Mats Dekker</t>
  </si>
  <si>
    <t>Jens Barsingerhorn</t>
  </si>
  <si>
    <t>Tommy Ooijevaar</t>
  </si>
  <si>
    <t>Roy Tamis</t>
  </si>
  <si>
    <t>Aik Ligthart</t>
  </si>
  <si>
    <t>Dubbele punten</t>
  </si>
  <si>
    <t>Aantal teams invullen</t>
  </si>
  <si>
    <t>Let op met gelijke uitslagen, zet dan de plaats goed!</t>
  </si>
  <si>
    <t>Sanne Duijs</t>
  </si>
  <si>
    <t xml:space="preserve">De dochters van </t>
  </si>
  <si>
    <t>De dochters van</t>
  </si>
  <si>
    <t>Claudia Boerdijk</t>
  </si>
  <si>
    <t>Maak me Fet!</t>
  </si>
  <si>
    <t xml:space="preserve">Maak me Fet! </t>
  </si>
  <si>
    <t>Puck Kaandorp</t>
  </si>
  <si>
    <t>Sanella Gardiner</t>
  </si>
  <si>
    <t>Sharon Boersen</t>
  </si>
  <si>
    <t>Esmee</t>
  </si>
  <si>
    <t>Carlien</t>
  </si>
  <si>
    <t>Sanne</t>
  </si>
  <si>
    <t>Lotte</t>
  </si>
  <si>
    <t>Jans</t>
  </si>
  <si>
    <t>Simone</t>
  </si>
  <si>
    <t xml:space="preserve">Lotte </t>
  </si>
  <si>
    <t>Emma van der Werff</t>
  </si>
  <si>
    <t>Iris Jongejan</t>
  </si>
  <si>
    <t>Famke Veenstra</t>
  </si>
  <si>
    <t>Roos Poland</t>
  </si>
  <si>
    <t>Lotte de Nijs</t>
  </si>
  <si>
    <t>Lois Basingerhorn</t>
  </si>
  <si>
    <t>Jamila Mosch</t>
  </si>
  <si>
    <t xml:space="preserve">Janthe Opdam </t>
  </si>
  <si>
    <t>Janthe Opdam</t>
  </si>
  <si>
    <t>Jet Rohling</t>
  </si>
  <si>
    <t>Megan Quant</t>
  </si>
  <si>
    <t>Pascalle Koppes</t>
  </si>
  <si>
    <t>De liefmeisjes</t>
  </si>
  <si>
    <t>Sanne Kraakman</t>
  </si>
  <si>
    <t>Lieke Entes</t>
  </si>
  <si>
    <t>Slechte Winnaars</t>
  </si>
  <si>
    <t>Siep vd Zee</t>
  </si>
  <si>
    <t>Lucielle Hendriks</t>
  </si>
  <si>
    <t>Thom Schaap</t>
  </si>
  <si>
    <t>Elaine vd Ven</t>
  </si>
  <si>
    <t>Klaas Zuiker</t>
  </si>
  <si>
    <t>Shanna van Dalen</t>
  </si>
  <si>
    <t>Timon</t>
  </si>
  <si>
    <t>Roos</t>
  </si>
  <si>
    <t>Bo</t>
  </si>
  <si>
    <t>Jordy</t>
  </si>
  <si>
    <t>Arjan</t>
  </si>
  <si>
    <t>Thalia</t>
  </si>
  <si>
    <t>Lieke Muller</t>
  </si>
  <si>
    <t>Emma vd Pal</t>
  </si>
  <si>
    <t>Hugo Vader</t>
  </si>
  <si>
    <t>Kiki Luten</t>
  </si>
  <si>
    <t>Lars Nierop</t>
  </si>
  <si>
    <t>July Entes</t>
  </si>
  <si>
    <t>Sanne Burger</t>
  </si>
  <si>
    <t>Niek Goudsblom</t>
  </si>
  <si>
    <t>Bas Saurwalt</t>
  </si>
  <si>
    <t>Daphne Verkamman</t>
  </si>
  <si>
    <t>Lars Verkamman</t>
  </si>
  <si>
    <t>Joëlle Kauffman</t>
  </si>
  <si>
    <t>Tempo Team</t>
  </si>
  <si>
    <t>Daan</t>
  </si>
  <si>
    <t>Jennifer</t>
  </si>
  <si>
    <t>Joost</t>
  </si>
  <si>
    <t>Meike</t>
  </si>
  <si>
    <t>Teun</t>
  </si>
  <si>
    <t>Nina</t>
  </si>
  <si>
    <t>Rood zwarte leeuwen</t>
  </si>
  <si>
    <t xml:space="preserve">Rood zwarte leeuwen </t>
  </si>
  <si>
    <t>Hermanon</t>
  </si>
  <si>
    <t>Lucas Schilder</t>
  </si>
  <si>
    <t>Stan Zutt</t>
  </si>
  <si>
    <t>Bram v Baar</t>
  </si>
  <si>
    <t>Gijs v Wichen</t>
  </si>
  <si>
    <t>Job Schut</t>
  </si>
  <si>
    <t>Rens Zuurbier</t>
  </si>
  <si>
    <t>Bas Hoogeboom</t>
  </si>
  <si>
    <t>Sjors v Ommen</t>
  </si>
  <si>
    <t>Bo van Schagen</t>
  </si>
  <si>
    <t>Leon Kooij</t>
  </si>
  <si>
    <t>Wout Kleibroek</t>
  </si>
  <si>
    <t>Ramon Stuurman</t>
  </si>
  <si>
    <t>Bob Mosch</t>
  </si>
  <si>
    <t>Stanley vd Burg</t>
  </si>
  <si>
    <t>Berend Nannes</t>
  </si>
  <si>
    <t>Bastiaan Schoorstra</t>
  </si>
  <si>
    <t>Nick Schipper</t>
  </si>
  <si>
    <t>Frank Hoogeboom</t>
  </si>
  <si>
    <t>Tobias Pronk</t>
  </si>
  <si>
    <t>Igor Popovic</t>
  </si>
  <si>
    <t>Jens Barsigerhorn</t>
  </si>
  <si>
    <t>Florian vd Berg</t>
  </si>
  <si>
    <t>Joey Ooijevaar</t>
  </si>
  <si>
    <t>Finn Beemsterboer</t>
  </si>
  <si>
    <t>Daan Duif</t>
  </si>
  <si>
    <t>Nick Burger</t>
  </si>
  <si>
    <t>Sam Dekker</t>
  </si>
  <si>
    <t>Finn Dekker</t>
  </si>
  <si>
    <t>Wouter Stoop</t>
  </si>
  <si>
    <t>Kay Ligthart</t>
  </si>
  <si>
    <t>Tijn Eriks</t>
  </si>
  <si>
    <t>Gido Nolten</t>
  </si>
  <si>
    <t>Koen Bijl</t>
  </si>
  <si>
    <t>Bob Dekker</t>
  </si>
  <si>
    <t>Bram Rohling</t>
  </si>
  <si>
    <t>2.45,28</t>
  </si>
  <si>
    <t>2.37,34</t>
  </si>
  <si>
    <t>2.18,65</t>
  </si>
  <si>
    <t>2.30,12</t>
  </si>
  <si>
    <t>2.36,28</t>
  </si>
  <si>
    <t>2.42,50</t>
  </si>
  <si>
    <t>2.41,76</t>
  </si>
  <si>
    <t>2.26,36</t>
  </si>
  <si>
    <t>Stan de Vries</t>
  </si>
  <si>
    <t>Jet Pronk</t>
  </si>
  <si>
    <t>Kay Broersen</t>
  </si>
  <si>
    <t>2.48,96</t>
  </si>
  <si>
    <t>2.29,24</t>
  </si>
  <si>
    <t>2.20,57</t>
  </si>
  <si>
    <t>2.24,50</t>
  </si>
  <si>
    <t>2.28,08</t>
  </si>
  <si>
    <t>2.26,93</t>
  </si>
  <si>
    <t>2.14,07</t>
  </si>
  <si>
    <t>2.17,62</t>
  </si>
  <si>
    <t>2.09,64</t>
  </si>
  <si>
    <t>2.21,65</t>
  </si>
  <si>
    <t>2.49,49</t>
  </si>
  <si>
    <t>2.58,37</t>
  </si>
  <si>
    <t>3.06,11</t>
  </si>
  <si>
    <t>2.37,18</t>
  </si>
  <si>
    <t>3.06,22</t>
  </si>
  <si>
    <t>3.00,92</t>
  </si>
  <si>
    <t>3.00,08</t>
  </si>
  <si>
    <t>3.11,47</t>
  </si>
  <si>
    <t>Jelle Koning</t>
  </si>
  <si>
    <t>4.55,98</t>
  </si>
  <si>
    <t>4.57,35</t>
  </si>
  <si>
    <t>4.58,72</t>
  </si>
  <si>
    <t>5.00,17</t>
  </si>
  <si>
    <t>5.01,31</t>
  </si>
  <si>
    <t>5.03,28</t>
  </si>
  <si>
    <t>5.17,43</t>
  </si>
  <si>
    <t>4.52,86</t>
  </si>
  <si>
    <t>5.07,35</t>
  </si>
  <si>
    <t>4.56,01</t>
  </si>
  <si>
    <t>4.57,03</t>
  </si>
  <si>
    <t>4.58,84</t>
  </si>
  <si>
    <t>5.01,64</t>
  </si>
  <si>
    <t>5.02,97</t>
  </si>
  <si>
    <t>5.07,34</t>
  </si>
  <si>
    <t>5.08,61</t>
  </si>
  <si>
    <t>5.17,22</t>
  </si>
  <si>
    <t>5.48,75</t>
  </si>
  <si>
    <t>6.29,03</t>
  </si>
  <si>
    <t>5.09,34</t>
  </si>
  <si>
    <t>4.27,34</t>
  </si>
  <si>
    <t>4.53,33</t>
  </si>
  <si>
    <t>4.54,73</t>
  </si>
  <si>
    <t>5.03,54</t>
  </si>
  <si>
    <t>5.05,74</t>
  </si>
  <si>
    <t>5.07,26</t>
  </si>
  <si>
    <t>5.20,61</t>
  </si>
  <si>
    <t>5.38,41</t>
  </si>
  <si>
    <t>5.46,50</t>
  </si>
  <si>
    <t>6.18,33</t>
  </si>
  <si>
    <t>5.59,24</t>
  </si>
  <si>
    <t>6.24,19</t>
  </si>
  <si>
    <t>6.59,90</t>
  </si>
  <si>
    <t>7.09,72</t>
  </si>
  <si>
    <t>7.20,99</t>
  </si>
  <si>
    <t>8.49,08</t>
  </si>
  <si>
    <t>5.32,38</t>
  </si>
  <si>
    <t>5.45,57</t>
  </si>
  <si>
    <t>5.47,64</t>
  </si>
  <si>
    <t>5.50,96</t>
  </si>
  <si>
    <t>5.52,41</t>
  </si>
  <si>
    <t>5.53,54</t>
  </si>
  <si>
    <t>5.53,62</t>
  </si>
  <si>
    <t>5.59,20</t>
  </si>
  <si>
    <t>6.15,03</t>
  </si>
  <si>
    <t>6.42,73</t>
  </si>
  <si>
    <t>6.45,99</t>
  </si>
  <si>
    <t>6.53,57</t>
  </si>
  <si>
    <t>6.59,83</t>
  </si>
  <si>
    <t>7.23,47</t>
  </si>
  <si>
    <t>7.23,94</t>
  </si>
  <si>
    <t>7.30,71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</si>
</sst>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0" xfId="0" applyNumberFormat="1"/>
    <xf numFmtId="0" fontId="3" fillId="0" borderId="1" xfId="0" applyFont="1" applyBorder="1"/>
    <xf numFmtId="1" fontId="0" fillId="0" borderId="0" xfId="0" applyNumberFormat="1"/>
    <xf numFmtId="1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2" fontId="0" fillId="2" borderId="0" xfId="0" applyNumberFormat="1" applyFill="1"/>
    <xf numFmtId="1" fontId="0" fillId="0" borderId="1" xfId="0" applyNumberFormat="1" applyBorder="1"/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1" fontId="0" fillId="3" borderId="0" xfId="0" applyNumberFormat="1" applyFill="1"/>
    <xf numFmtId="164" fontId="3" fillId="0" borderId="1" xfId="0" applyNumberFormat="1" applyFont="1" applyBorder="1"/>
    <xf numFmtId="1" fontId="3" fillId="0" borderId="1" xfId="0" applyNumberFormat="1" applyFont="1" applyBorder="1"/>
    <xf numFmtId="0" fontId="0" fillId="4" borderId="1" xfId="0" applyFill="1" applyBorder="1"/>
    <xf numFmtId="0" fontId="4" fillId="0" borderId="0" xfId="0" applyFont="1"/>
    <xf numFmtId="0" fontId="5" fillId="0" borderId="0" xfId="0" applyFont="1"/>
    <xf numFmtId="0" fontId="1" fillId="5" borderId="0" xfId="0" applyFont="1" applyFill="1"/>
    <xf numFmtId="0" fontId="1" fillId="4" borderId="1" xfId="0" applyFont="1" applyFill="1" applyBorder="1"/>
    <xf numFmtId="1" fontId="1" fillId="5" borderId="0" xfId="0" applyNumberFormat="1" applyFont="1" applyFill="1"/>
    <xf numFmtId="1" fontId="3" fillId="3" borderId="0" xfId="0" applyNumberFormat="1" applyFont="1" applyFill="1"/>
  </cellXfs>
  <cellStyles count="1">
    <cellStyle name="Norma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N104"/>
  <sheetViews>
    <sheetView topLeftCell="A76" workbookViewId="0">
      <selection activeCell="J90" sqref="J90"/>
    </sheetView>
  </sheetViews>
  <sheetFormatPr baseColWidth="10" defaultColWidth="8.83203125" defaultRowHeight="12" x14ac:dyDescent="0"/>
  <cols>
    <col min="2" max="2" width="23.5" customWidth="1"/>
    <col min="3" max="3" width="21" bestFit="1" customWidth="1"/>
    <col min="10" max="10" width="21.1640625" customWidth="1"/>
    <col min="13" max="13" width="14" bestFit="1" customWidth="1"/>
    <col min="14" max="14" width="20.83203125" bestFit="1" customWidth="1"/>
  </cols>
  <sheetData>
    <row r="1" spans="1:14">
      <c r="B1" s="1" t="s">
        <v>15</v>
      </c>
      <c r="C1" s="21" t="s">
        <v>106</v>
      </c>
      <c r="D1" s="17">
        <v>10</v>
      </c>
      <c r="F1" s="18" t="s">
        <v>107</v>
      </c>
    </row>
    <row r="2" spans="1:14">
      <c r="M2" s="19" t="s">
        <v>105</v>
      </c>
    </row>
    <row r="3" spans="1:14">
      <c r="B3" s="1" t="s">
        <v>0</v>
      </c>
      <c r="C3" s="1" t="s">
        <v>20</v>
      </c>
      <c r="D3" s="1" t="s">
        <v>13</v>
      </c>
      <c r="E3" s="1" t="s">
        <v>1</v>
      </c>
      <c r="F3" s="1" t="s">
        <v>6</v>
      </c>
      <c r="G3" s="1" t="s">
        <v>2</v>
      </c>
      <c r="J3" s="1" t="s">
        <v>7</v>
      </c>
      <c r="K3" s="1" t="s">
        <v>12</v>
      </c>
      <c r="L3" s="1" t="s">
        <v>6</v>
      </c>
      <c r="M3" s="1" t="s">
        <v>2</v>
      </c>
      <c r="N3" s="1" t="s">
        <v>53</v>
      </c>
    </row>
    <row r="4" spans="1:14">
      <c r="A4">
        <v>1</v>
      </c>
      <c r="B4" s="7" t="s">
        <v>91</v>
      </c>
      <c r="C4" s="7" t="s">
        <v>41</v>
      </c>
      <c r="D4">
        <v>523</v>
      </c>
      <c r="E4" s="3">
        <v>11.75</v>
      </c>
      <c r="F4" s="10">
        <v>2</v>
      </c>
      <c r="G4" s="20">
        <f t="shared" ref="G4:G23" si="0">IF(F4="",0,($D$1*2+1)-F4)</f>
        <v>19</v>
      </c>
      <c r="I4">
        <v>1</v>
      </c>
      <c r="J4" s="7" t="s">
        <v>91</v>
      </c>
      <c r="K4" s="7" t="s">
        <v>221</v>
      </c>
      <c r="L4" s="2">
        <v>9</v>
      </c>
      <c r="M4" s="20">
        <f>IF(L4="",0,(($D$1+1)-L4)*2)</f>
        <v>4</v>
      </c>
      <c r="N4" s="7">
        <v>517</v>
      </c>
    </row>
    <row r="5" spans="1:14">
      <c r="A5">
        <v>2</v>
      </c>
      <c r="B5" s="7" t="s">
        <v>91</v>
      </c>
      <c r="C5" s="7" t="s">
        <v>97</v>
      </c>
      <c r="D5">
        <v>525</v>
      </c>
      <c r="E5" s="3">
        <v>7.45</v>
      </c>
      <c r="F5" s="10">
        <v>19</v>
      </c>
      <c r="G5" s="20">
        <f t="shared" si="0"/>
        <v>2</v>
      </c>
      <c r="I5">
        <v>2</v>
      </c>
      <c r="J5" s="7" t="s">
        <v>92</v>
      </c>
      <c r="K5" s="7" t="s">
        <v>222</v>
      </c>
      <c r="L5" s="2">
        <v>4</v>
      </c>
      <c r="M5" s="20">
        <f t="shared" ref="M5:M13" si="1">IF(L5="",0,(($D$1+1)-L5)*2)</f>
        <v>14</v>
      </c>
      <c r="N5" s="7">
        <v>537</v>
      </c>
    </row>
    <row r="6" spans="1:14">
      <c r="A6">
        <v>3</v>
      </c>
      <c r="B6" s="7" t="s">
        <v>92</v>
      </c>
      <c r="C6" s="7" t="s">
        <v>42</v>
      </c>
      <c r="D6">
        <v>529</v>
      </c>
      <c r="E6" s="3">
        <v>10.48</v>
      </c>
      <c r="F6" s="10">
        <v>7</v>
      </c>
      <c r="G6" s="20">
        <f t="shared" si="0"/>
        <v>14</v>
      </c>
      <c r="I6">
        <v>3</v>
      </c>
      <c r="J6" s="7" t="s">
        <v>14</v>
      </c>
      <c r="K6" s="7" t="s">
        <v>220</v>
      </c>
      <c r="L6" s="2">
        <v>10</v>
      </c>
      <c r="M6" s="20">
        <f t="shared" si="1"/>
        <v>2</v>
      </c>
      <c r="N6" s="7">
        <v>545</v>
      </c>
    </row>
    <row r="7" spans="1:14">
      <c r="A7">
        <v>4</v>
      </c>
      <c r="B7" s="7" t="s">
        <v>92</v>
      </c>
      <c r="C7" s="7" t="s">
        <v>176</v>
      </c>
      <c r="D7">
        <v>537</v>
      </c>
      <c r="E7" s="3">
        <v>8.4600000000000009</v>
      </c>
      <c r="F7" s="10">
        <v>14</v>
      </c>
      <c r="G7" s="20">
        <f t="shared" si="0"/>
        <v>7</v>
      </c>
      <c r="I7">
        <v>4</v>
      </c>
      <c r="J7" s="7" t="s">
        <v>27</v>
      </c>
      <c r="K7" s="7" t="s">
        <v>223</v>
      </c>
      <c r="L7" s="2">
        <v>6</v>
      </c>
      <c r="M7" s="20">
        <f t="shared" si="1"/>
        <v>10</v>
      </c>
      <c r="N7" s="7">
        <v>564</v>
      </c>
    </row>
    <row r="8" spans="1:14">
      <c r="A8">
        <v>5</v>
      </c>
      <c r="B8" s="7" t="s">
        <v>14</v>
      </c>
      <c r="C8" s="7" t="s">
        <v>25</v>
      </c>
      <c r="D8">
        <v>541</v>
      </c>
      <c r="E8" s="3">
        <v>11.9</v>
      </c>
      <c r="F8" s="10">
        <v>1</v>
      </c>
      <c r="G8" s="20">
        <f t="shared" si="0"/>
        <v>20</v>
      </c>
      <c r="I8">
        <v>5</v>
      </c>
      <c r="J8" s="7" t="s">
        <v>93</v>
      </c>
      <c r="K8" s="7" t="s">
        <v>224</v>
      </c>
      <c r="L8" s="2">
        <v>8</v>
      </c>
      <c r="M8" s="20">
        <f t="shared" si="1"/>
        <v>6</v>
      </c>
      <c r="N8" s="7">
        <v>570</v>
      </c>
    </row>
    <row r="9" spans="1:14">
      <c r="A9">
        <v>6</v>
      </c>
      <c r="B9" s="7" t="s">
        <v>14</v>
      </c>
      <c r="C9" s="7" t="s">
        <v>181</v>
      </c>
      <c r="D9">
        <v>545</v>
      </c>
      <c r="E9" s="3">
        <v>11.71</v>
      </c>
      <c r="F9" s="10">
        <v>3</v>
      </c>
      <c r="G9" s="20">
        <f t="shared" si="0"/>
        <v>18</v>
      </c>
      <c r="I9">
        <v>6</v>
      </c>
      <c r="J9" s="7" t="s">
        <v>94</v>
      </c>
      <c r="K9" s="7" t="s">
        <v>225</v>
      </c>
      <c r="L9" s="2">
        <v>7</v>
      </c>
      <c r="M9" s="20">
        <f>IF(L9="",0,(($D$1+1)-L9)*2)</f>
        <v>8</v>
      </c>
      <c r="N9" s="7">
        <v>577</v>
      </c>
    </row>
    <row r="10" spans="1:14">
      <c r="A10">
        <v>7</v>
      </c>
      <c r="B10" s="7" t="s">
        <v>27</v>
      </c>
      <c r="C10" s="7" t="s">
        <v>186</v>
      </c>
      <c r="D10">
        <v>558</v>
      </c>
      <c r="E10" s="3">
        <v>10.56</v>
      </c>
      <c r="F10" s="10">
        <v>6</v>
      </c>
      <c r="G10" s="20">
        <f t="shared" si="0"/>
        <v>15</v>
      </c>
      <c r="I10">
        <v>7</v>
      </c>
      <c r="J10" s="7" t="s">
        <v>173</v>
      </c>
      <c r="K10" s="7" t="s">
        <v>226</v>
      </c>
      <c r="L10" s="2">
        <v>2</v>
      </c>
      <c r="M10" s="20">
        <f t="shared" si="1"/>
        <v>18</v>
      </c>
      <c r="N10" s="7">
        <v>592</v>
      </c>
    </row>
    <row r="11" spans="1:14">
      <c r="A11">
        <v>8</v>
      </c>
      <c r="B11" s="7" t="s">
        <v>27</v>
      </c>
      <c r="C11" s="7" t="s">
        <v>57</v>
      </c>
      <c r="D11">
        <v>560</v>
      </c>
      <c r="E11" s="3">
        <v>9.1</v>
      </c>
      <c r="F11" s="10">
        <v>12</v>
      </c>
      <c r="G11" s="20">
        <f t="shared" si="0"/>
        <v>9</v>
      </c>
      <c r="I11">
        <v>8</v>
      </c>
      <c r="J11" s="7" t="s">
        <v>32</v>
      </c>
      <c r="K11" s="7" t="s">
        <v>227</v>
      </c>
      <c r="L11" s="2">
        <v>3</v>
      </c>
      <c r="M11" s="20">
        <f t="shared" si="1"/>
        <v>16</v>
      </c>
      <c r="N11" s="7">
        <v>602</v>
      </c>
    </row>
    <row r="12" spans="1:14">
      <c r="A12">
        <v>9</v>
      </c>
      <c r="B12" s="7" t="s">
        <v>93</v>
      </c>
      <c r="C12" s="7" t="s">
        <v>188</v>
      </c>
      <c r="D12">
        <v>570</v>
      </c>
      <c r="E12" s="3">
        <v>8.1999999999999993</v>
      </c>
      <c r="F12" s="10">
        <v>16</v>
      </c>
      <c r="G12" s="20">
        <f t="shared" si="0"/>
        <v>5</v>
      </c>
      <c r="I12">
        <v>9</v>
      </c>
      <c r="J12" s="7" t="s">
        <v>96</v>
      </c>
      <c r="K12" s="7" t="s">
        <v>228</v>
      </c>
      <c r="L12" s="2">
        <v>1</v>
      </c>
      <c r="M12" s="20">
        <f t="shared" si="1"/>
        <v>20</v>
      </c>
      <c r="N12" s="7">
        <v>616</v>
      </c>
    </row>
    <row r="13" spans="1:14">
      <c r="A13">
        <v>10</v>
      </c>
      <c r="B13" s="7" t="s">
        <v>93</v>
      </c>
      <c r="C13" s="7" t="s">
        <v>189</v>
      </c>
      <c r="D13">
        <v>574</v>
      </c>
      <c r="E13" s="3">
        <v>7.93</v>
      </c>
      <c r="F13" s="10">
        <v>18</v>
      </c>
      <c r="G13" s="20">
        <f t="shared" si="0"/>
        <v>3</v>
      </c>
      <c r="I13">
        <v>10</v>
      </c>
      <c r="J13" s="7" t="s">
        <v>171</v>
      </c>
      <c r="K13" s="7" t="s">
        <v>229</v>
      </c>
      <c r="L13" s="2">
        <v>5</v>
      </c>
      <c r="M13" s="20">
        <f t="shared" si="1"/>
        <v>12</v>
      </c>
      <c r="N13" s="7">
        <v>632</v>
      </c>
    </row>
    <row r="14" spans="1:14">
      <c r="A14">
        <v>11</v>
      </c>
      <c r="B14" s="7" t="s">
        <v>94</v>
      </c>
      <c r="C14" s="7" t="s">
        <v>191</v>
      </c>
      <c r="D14">
        <v>577</v>
      </c>
      <c r="E14" s="3">
        <v>8.18</v>
      </c>
      <c r="F14" s="10">
        <v>17</v>
      </c>
      <c r="G14" s="20">
        <f t="shared" si="0"/>
        <v>4</v>
      </c>
      <c r="J14" s="7"/>
      <c r="K14" s="7"/>
      <c r="L14" s="2"/>
      <c r="M14" s="20"/>
      <c r="N14" s="7"/>
    </row>
    <row r="15" spans="1:14">
      <c r="A15">
        <v>12</v>
      </c>
      <c r="B15" s="7" t="s">
        <v>94</v>
      </c>
      <c r="C15" s="7" t="s">
        <v>192</v>
      </c>
      <c r="D15">
        <v>580</v>
      </c>
      <c r="E15" s="3">
        <v>11.65</v>
      </c>
      <c r="F15" s="10">
        <v>4</v>
      </c>
      <c r="G15" s="20">
        <f t="shared" si="0"/>
        <v>17</v>
      </c>
      <c r="J15" s="7"/>
      <c r="K15" s="7"/>
      <c r="L15" s="2"/>
      <c r="M15" s="20"/>
      <c r="N15" s="7"/>
    </row>
    <row r="16" spans="1:14">
      <c r="A16">
        <v>13</v>
      </c>
      <c r="B16" s="7" t="s">
        <v>95</v>
      </c>
      <c r="C16" s="7" t="s">
        <v>56</v>
      </c>
      <c r="D16">
        <v>592</v>
      </c>
      <c r="E16" s="3">
        <v>8.43</v>
      </c>
      <c r="F16" s="10">
        <v>15</v>
      </c>
      <c r="G16" s="20">
        <f t="shared" si="0"/>
        <v>6</v>
      </c>
    </row>
    <row r="17" spans="1:7">
      <c r="A17">
        <v>14</v>
      </c>
      <c r="B17" s="7" t="s">
        <v>95</v>
      </c>
      <c r="C17" s="7" t="s">
        <v>194</v>
      </c>
      <c r="D17">
        <v>600</v>
      </c>
      <c r="E17" s="3">
        <v>9.32</v>
      </c>
      <c r="F17" s="10">
        <v>11</v>
      </c>
      <c r="G17" s="20">
        <f t="shared" si="0"/>
        <v>10</v>
      </c>
    </row>
    <row r="18" spans="1:7">
      <c r="A18">
        <v>15</v>
      </c>
      <c r="B18" s="7" t="s">
        <v>32</v>
      </c>
      <c r="C18" s="7" t="s">
        <v>198</v>
      </c>
      <c r="D18">
        <v>612</v>
      </c>
      <c r="E18" s="3">
        <v>10.32</v>
      </c>
      <c r="F18" s="10">
        <v>8</v>
      </c>
      <c r="G18" s="20">
        <f t="shared" si="0"/>
        <v>13</v>
      </c>
    </row>
    <row r="19" spans="1:7">
      <c r="A19">
        <v>16</v>
      </c>
      <c r="B19" s="7" t="s">
        <v>32</v>
      </c>
      <c r="C19" s="7" t="s">
        <v>37</v>
      </c>
      <c r="D19">
        <v>603</v>
      </c>
      <c r="E19" s="3">
        <v>10.24</v>
      </c>
      <c r="F19" s="10">
        <v>9</v>
      </c>
      <c r="G19" s="20">
        <f t="shared" si="0"/>
        <v>12</v>
      </c>
    </row>
    <row r="20" spans="1:7">
      <c r="A20">
        <v>17</v>
      </c>
      <c r="B20" s="7" t="s">
        <v>96</v>
      </c>
      <c r="C20" s="7" t="s">
        <v>38</v>
      </c>
      <c r="D20">
        <v>622</v>
      </c>
      <c r="E20" s="3">
        <v>10.76</v>
      </c>
      <c r="F20" s="10">
        <v>5</v>
      </c>
      <c r="G20" s="20">
        <f t="shared" si="0"/>
        <v>16</v>
      </c>
    </row>
    <row r="21" spans="1:7">
      <c r="A21">
        <v>18</v>
      </c>
      <c r="B21" s="7" t="s">
        <v>96</v>
      </c>
      <c r="C21" s="7" t="s">
        <v>51</v>
      </c>
      <c r="D21">
        <v>616</v>
      </c>
      <c r="E21" s="3">
        <v>10.11</v>
      </c>
      <c r="F21" s="10">
        <v>10</v>
      </c>
      <c r="G21" s="20">
        <f t="shared" si="0"/>
        <v>11</v>
      </c>
    </row>
    <row r="22" spans="1:7">
      <c r="A22">
        <v>19</v>
      </c>
      <c r="B22" s="7" t="s">
        <v>171</v>
      </c>
      <c r="C22" s="7" t="s">
        <v>201</v>
      </c>
      <c r="D22">
        <v>633</v>
      </c>
      <c r="E22" s="3">
        <v>6.58</v>
      </c>
      <c r="F22" s="10">
        <v>20</v>
      </c>
      <c r="G22" s="20">
        <f t="shared" si="0"/>
        <v>1</v>
      </c>
    </row>
    <row r="23" spans="1:7">
      <c r="A23">
        <v>20</v>
      </c>
      <c r="B23" s="7" t="s">
        <v>171</v>
      </c>
      <c r="C23" s="7" t="s">
        <v>202</v>
      </c>
      <c r="D23">
        <v>632</v>
      </c>
      <c r="E23" s="3">
        <v>8.9600000000000009</v>
      </c>
      <c r="F23" s="10">
        <v>13</v>
      </c>
      <c r="G23" s="20">
        <f t="shared" si="0"/>
        <v>8</v>
      </c>
    </row>
    <row r="25" spans="1:7">
      <c r="B25" s="1" t="s">
        <v>4</v>
      </c>
      <c r="C25" s="1" t="s">
        <v>20</v>
      </c>
      <c r="D25" s="1" t="s">
        <v>13</v>
      </c>
      <c r="E25" s="1" t="s">
        <v>1</v>
      </c>
      <c r="F25" s="1" t="s">
        <v>6</v>
      </c>
      <c r="G25" s="1" t="s">
        <v>2</v>
      </c>
    </row>
    <row r="26" spans="1:7">
      <c r="A26">
        <v>1</v>
      </c>
      <c r="B26" s="7" t="s">
        <v>91</v>
      </c>
      <c r="C26" s="7" t="s">
        <v>207</v>
      </c>
      <c r="D26">
        <v>517</v>
      </c>
      <c r="E26" s="3">
        <v>1.55</v>
      </c>
      <c r="F26" s="10">
        <v>6</v>
      </c>
      <c r="G26" s="20">
        <f t="shared" ref="G26:G45" si="2">IF(F26="",0,($D$1*2+1)-F26)</f>
        <v>15</v>
      </c>
    </row>
    <row r="27" spans="1:7">
      <c r="A27">
        <v>2</v>
      </c>
      <c r="B27" s="7" t="s">
        <v>91</v>
      </c>
      <c r="C27" s="7" t="s">
        <v>174</v>
      </c>
      <c r="D27">
        <v>521</v>
      </c>
      <c r="E27" s="3">
        <v>1.5</v>
      </c>
      <c r="F27" s="10">
        <v>10</v>
      </c>
      <c r="G27" s="20">
        <f t="shared" si="2"/>
        <v>11</v>
      </c>
    </row>
    <row r="28" spans="1:7">
      <c r="A28">
        <v>3</v>
      </c>
      <c r="B28" s="7" t="s">
        <v>92</v>
      </c>
      <c r="C28" s="7" t="s">
        <v>177</v>
      </c>
      <c r="D28">
        <v>532</v>
      </c>
      <c r="E28" s="3">
        <v>1.6</v>
      </c>
      <c r="F28" s="10">
        <v>5</v>
      </c>
      <c r="G28" s="20">
        <f t="shared" si="2"/>
        <v>16</v>
      </c>
    </row>
    <row r="29" spans="1:7">
      <c r="A29">
        <v>4</v>
      </c>
      <c r="B29" s="7" t="s">
        <v>92</v>
      </c>
      <c r="C29" s="7" t="s">
        <v>178</v>
      </c>
      <c r="D29">
        <v>540</v>
      </c>
      <c r="E29" s="3">
        <v>1.45</v>
      </c>
      <c r="F29" s="10">
        <v>15</v>
      </c>
      <c r="G29" s="20">
        <f t="shared" si="2"/>
        <v>6</v>
      </c>
    </row>
    <row r="30" spans="1:7">
      <c r="A30">
        <v>5</v>
      </c>
      <c r="B30" s="7" t="s">
        <v>14</v>
      </c>
      <c r="C30" s="7" t="s">
        <v>182</v>
      </c>
      <c r="D30">
        <v>548</v>
      </c>
      <c r="E30" s="3">
        <v>1.35</v>
      </c>
      <c r="F30" s="10">
        <v>19</v>
      </c>
      <c r="G30" s="20">
        <f t="shared" si="2"/>
        <v>2</v>
      </c>
    </row>
    <row r="31" spans="1:7">
      <c r="A31">
        <v>6</v>
      </c>
      <c r="B31" s="7" t="s">
        <v>14</v>
      </c>
      <c r="C31" s="7" t="s">
        <v>183</v>
      </c>
      <c r="D31">
        <v>549</v>
      </c>
      <c r="E31" s="3">
        <v>1.5</v>
      </c>
      <c r="F31" s="10">
        <v>10</v>
      </c>
      <c r="G31" s="20">
        <f t="shared" si="2"/>
        <v>11</v>
      </c>
    </row>
    <row r="32" spans="1:7">
      <c r="A32">
        <v>7</v>
      </c>
      <c r="B32" s="7" t="s">
        <v>27</v>
      </c>
      <c r="C32" s="7" t="s">
        <v>26</v>
      </c>
      <c r="D32">
        <v>564</v>
      </c>
      <c r="E32" s="3">
        <v>1.5</v>
      </c>
      <c r="F32" s="10">
        <v>10</v>
      </c>
      <c r="G32" s="20">
        <f t="shared" si="2"/>
        <v>11</v>
      </c>
    </row>
    <row r="33" spans="1:7">
      <c r="A33">
        <v>8</v>
      </c>
      <c r="B33" s="7" t="s">
        <v>27</v>
      </c>
      <c r="C33" s="7" t="s">
        <v>98</v>
      </c>
      <c r="D33">
        <v>556</v>
      </c>
      <c r="E33" s="3">
        <v>1.5</v>
      </c>
      <c r="F33" s="10">
        <v>10</v>
      </c>
      <c r="G33" s="20">
        <f t="shared" si="2"/>
        <v>11</v>
      </c>
    </row>
    <row r="34" spans="1:7">
      <c r="A34">
        <v>9</v>
      </c>
      <c r="B34" s="7" t="s">
        <v>93</v>
      </c>
      <c r="C34" s="7" t="s">
        <v>190</v>
      </c>
      <c r="D34">
        <v>560</v>
      </c>
      <c r="E34" s="3">
        <v>1.45</v>
      </c>
      <c r="F34" s="10">
        <v>15</v>
      </c>
      <c r="G34" s="20">
        <f t="shared" si="2"/>
        <v>6</v>
      </c>
    </row>
    <row r="35" spans="1:7">
      <c r="A35">
        <v>10</v>
      </c>
      <c r="B35" s="7" t="s">
        <v>93</v>
      </c>
      <c r="C35" s="7" t="s">
        <v>238</v>
      </c>
      <c r="D35">
        <v>574</v>
      </c>
      <c r="E35" s="3">
        <v>1.45</v>
      </c>
      <c r="F35" s="10">
        <v>15</v>
      </c>
      <c r="G35" s="20">
        <f t="shared" si="2"/>
        <v>6</v>
      </c>
    </row>
    <row r="36" spans="1:7">
      <c r="A36">
        <v>11</v>
      </c>
      <c r="B36" s="7" t="s">
        <v>94</v>
      </c>
      <c r="C36" s="7" t="s">
        <v>55</v>
      </c>
      <c r="D36">
        <v>581</v>
      </c>
      <c r="E36" s="3">
        <v>1.4</v>
      </c>
      <c r="F36" s="10">
        <v>18</v>
      </c>
      <c r="G36" s="20">
        <f t="shared" si="2"/>
        <v>3</v>
      </c>
    </row>
    <row r="37" spans="1:7">
      <c r="A37">
        <v>12</v>
      </c>
      <c r="B37" s="7" t="s">
        <v>94</v>
      </c>
      <c r="C37" s="7" t="s">
        <v>100</v>
      </c>
      <c r="D37">
        <v>585</v>
      </c>
      <c r="E37" s="3">
        <v>1.5</v>
      </c>
      <c r="F37" s="10">
        <v>10</v>
      </c>
      <c r="G37" s="20">
        <f t="shared" si="2"/>
        <v>11</v>
      </c>
    </row>
    <row r="38" spans="1:7">
      <c r="A38">
        <v>13</v>
      </c>
      <c r="B38" s="7" t="s">
        <v>95</v>
      </c>
      <c r="C38" s="7" t="s">
        <v>195</v>
      </c>
      <c r="D38">
        <v>594</v>
      </c>
      <c r="E38" s="3">
        <v>1.55</v>
      </c>
      <c r="F38" s="10">
        <v>6</v>
      </c>
      <c r="G38" s="20">
        <f t="shared" si="2"/>
        <v>15</v>
      </c>
    </row>
    <row r="39" spans="1:7">
      <c r="A39">
        <v>14</v>
      </c>
      <c r="B39" s="7" t="s">
        <v>95</v>
      </c>
      <c r="C39" s="7" t="s">
        <v>102</v>
      </c>
      <c r="D39">
        <v>589</v>
      </c>
      <c r="E39" s="3">
        <v>1.65</v>
      </c>
      <c r="F39" s="10">
        <v>2</v>
      </c>
      <c r="G39" s="20">
        <f t="shared" si="2"/>
        <v>19</v>
      </c>
    </row>
    <row r="40" spans="1:7">
      <c r="A40">
        <v>15</v>
      </c>
      <c r="B40" s="7" t="s">
        <v>32</v>
      </c>
      <c r="C40" s="7" t="s">
        <v>103</v>
      </c>
      <c r="D40">
        <v>607</v>
      </c>
      <c r="E40" s="3">
        <v>1.65</v>
      </c>
      <c r="F40" s="10">
        <v>2</v>
      </c>
      <c r="G40" s="20">
        <f t="shared" si="2"/>
        <v>19</v>
      </c>
    </row>
    <row r="41" spans="1:7">
      <c r="A41">
        <v>16</v>
      </c>
      <c r="B41" s="7" t="s">
        <v>32</v>
      </c>
      <c r="C41" s="7" t="s">
        <v>199</v>
      </c>
      <c r="D41">
        <v>601</v>
      </c>
      <c r="E41" s="3">
        <v>1.35</v>
      </c>
      <c r="F41" s="10">
        <v>19</v>
      </c>
      <c r="G41" s="20">
        <f t="shared" si="2"/>
        <v>2</v>
      </c>
    </row>
    <row r="42" spans="1:7">
      <c r="A42">
        <v>17</v>
      </c>
      <c r="B42" s="7" t="s">
        <v>96</v>
      </c>
      <c r="C42" s="7" t="s">
        <v>104</v>
      </c>
      <c r="D42">
        <v>621</v>
      </c>
      <c r="E42" s="3">
        <v>1.75</v>
      </c>
      <c r="F42" s="10">
        <v>1</v>
      </c>
      <c r="G42" s="20">
        <f t="shared" si="2"/>
        <v>20</v>
      </c>
    </row>
    <row r="43" spans="1:7">
      <c r="A43">
        <v>18</v>
      </c>
      <c r="B43" s="7" t="s">
        <v>96</v>
      </c>
      <c r="C43" s="7" t="s">
        <v>40</v>
      </c>
      <c r="D43">
        <v>618</v>
      </c>
      <c r="E43" s="3">
        <v>1.65</v>
      </c>
      <c r="F43" s="10">
        <v>2</v>
      </c>
      <c r="G43" s="20">
        <f t="shared" si="2"/>
        <v>19</v>
      </c>
    </row>
    <row r="44" spans="1:7">
      <c r="A44">
        <v>19</v>
      </c>
      <c r="B44" s="7" t="s">
        <v>171</v>
      </c>
      <c r="C44" s="7" t="s">
        <v>203</v>
      </c>
      <c r="D44">
        <v>634</v>
      </c>
      <c r="E44" s="3">
        <v>1.55</v>
      </c>
      <c r="F44" s="10">
        <v>6</v>
      </c>
      <c r="G44" s="20">
        <f t="shared" si="2"/>
        <v>15</v>
      </c>
    </row>
    <row r="45" spans="1:7">
      <c r="A45">
        <v>20</v>
      </c>
      <c r="B45" s="7" t="s">
        <v>171</v>
      </c>
      <c r="C45" s="7" t="s">
        <v>205</v>
      </c>
      <c r="D45">
        <v>631</v>
      </c>
      <c r="E45" s="3">
        <v>1.55</v>
      </c>
      <c r="F45" s="10">
        <v>6</v>
      </c>
      <c r="G45" s="20">
        <f t="shared" si="2"/>
        <v>15</v>
      </c>
    </row>
    <row r="47" spans="1:7">
      <c r="B47" s="1" t="s">
        <v>3</v>
      </c>
      <c r="C47" s="1" t="s">
        <v>20</v>
      </c>
      <c r="D47" s="1" t="s">
        <v>13</v>
      </c>
      <c r="E47" s="1" t="s">
        <v>1</v>
      </c>
      <c r="F47" s="1" t="s">
        <v>6</v>
      </c>
      <c r="G47" s="1" t="s">
        <v>2</v>
      </c>
    </row>
    <row r="48" spans="1:7">
      <c r="A48">
        <v>1</v>
      </c>
      <c r="B48" s="7" t="s">
        <v>91</v>
      </c>
      <c r="C48" s="7" t="s">
        <v>175</v>
      </c>
      <c r="D48">
        <v>528</v>
      </c>
      <c r="E48" s="3">
        <v>4.6100000000000003</v>
      </c>
      <c r="F48" s="10">
        <v>10</v>
      </c>
      <c r="G48" s="20">
        <f t="shared" ref="G48:G67" si="3">IF(F48="",0,($D$1*2+1)-F48)</f>
        <v>11</v>
      </c>
    </row>
    <row r="49" spans="1:7">
      <c r="A49">
        <v>2</v>
      </c>
      <c r="B49" s="7" t="s">
        <v>91</v>
      </c>
      <c r="C49" s="7" t="s">
        <v>208</v>
      </c>
      <c r="D49">
        <v>522</v>
      </c>
      <c r="E49" s="3">
        <v>4.75</v>
      </c>
      <c r="F49" s="10">
        <v>5</v>
      </c>
      <c r="G49" s="20">
        <f t="shared" si="3"/>
        <v>16</v>
      </c>
    </row>
    <row r="50" spans="1:7">
      <c r="A50">
        <v>3</v>
      </c>
      <c r="B50" s="7" t="s">
        <v>92</v>
      </c>
      <c r="C50" s="7" t="s">
        <v>179</v>
      </c>
      <c r="D50">
        <v>536</v>
      </c>
      <c r="E50" s="3">
        <v>4.51</v>
      </c>
      <c r="F50" s="10">
        <v>12</v>
      </c>
      <c r="G50" s="20">
        <f t="shared" si="3"/>
        <v>9</v>
      </c>
    </row>
    <row r="51" spans="1:7">
      <c r="A51">
        <v>4</v>
      </c>
      <c r="B51" s="7" t="s">
        <v>92</v>
      </c>
      <c r="C51" s="7" t="s">
        <v>180</v>
      </c>
      <c r="D51">
        <v>538</v>
      </c>
      <c r="E51" s="3">
        <v>4.9400000000000004</v>
      </c>
      <c r="F51" s="10">
        <v>4</v>
      </c>
      <c r="G51" s="20">
        <f t="shared" si="3"/>
        <v>17</v>
      </c>
    </row>
    <row r="52" spans="1:7">
      <c r="A52">
        <v>5</v>
      </c>
      <c r="B52" s="7" t="s">
        <v>14</v>
      </c>
      <c r="C52" s="7" t="s">
        <v>184</v>
      </c>
      <c r="D52">
        <v>550</v>
      </c>
      <c r="E52" s="3">
        <v>4.6900000000000004</v>
      </c>
      <c r="F52" s="10">
        <v>6</v>
      </c>
      <c r="G52" s="20">
        <f t="shared" si="3"/>
        <v>15</v>
      </c>
    </row>
    <row r="53" spans="1:7">
      <c r="A53">
        <v>6</v>
      </c>
      <c r="B53" s="7" t="s">
        <v>14</v>
      </c>
      <c r="C53" s="7" t="s">
        <v>185</v>
      </c>
      <c r="D53">
        <v>546</v>
      </c>
      <c r="E53" s="3">
        <v>4.1399999999999997</v>
      </c>
      <c r="F53" s="10">
        <v>18</v>
      </c>
      <c r="G53" s="20">
        <f t="shared" si="3"/>
        <v>3</v>
      </c>
    </row>
    <row r="54" spans="1:7">
      <c r="A54">
        <v>7</v>
      </c>
      <c r="B54" s="7" t="s">
        <v>27</v>
      </c>
      <c r="C54" s="7" t="s">
        <v>187</v>
      </c>
      <c r="D54">
        <v>554</v>
      </c>
      <c r="E54" s="3">
        <v>4.6500000000000004</v>
      </c>
      <c r="F54" s="10">
        <v>7</v>
      </c>
      <c r="G54" s="20">
        <f t="shared" si="3"/>
        <v>14</v>
      </c>
    </row>
    <row r="55" spans="1:7">
      <c r="A55">
        <v>8</v>
      </c>
      <c r="B55" s="7" t="s">
        <v>27</v>
      </c>
      <c r="C55" s="7" t="s">
        <v>36</v>
      </c>
      <c r="D55">
        <v>553</v>
      </c>
      <c r="E55" s="3">
        <v>4.58</v>
      </c>
      <c r="F55" s="10">
        <v>11</v>
      </c>
      <c r="G55" s="20">
        <f t="shared" si="3"/>
        <v>10</v>
      </c>
    </row>
    <row r="56" spans="1:7">
      <c r="A56">
        <v>9</v>
      </c>
      <c r="B56" s="7" t="s">
        <v>93</v>
      </c>
      <c r="C56" s="7" t="s">
        <v>219</v>
      </c>
      <c r="D56">
        <v>568</v>
      </c>
      <c r="E56" s="3">
        <v>4.2300000000000004</v>
      </c>
      <c r="F56" s="10">
        <v>17</v>
      </c>
      <c r="G56" s="20">
        <f t="shared" si="3"/>
        <v>4</v>
      </c>
    </row>
    <row r="57" spans="1:7">
      <c r="A57">
        <v>10</v>
      </c>
      <c r="B57" s="7" t="s">
        <v>93</v>
      </c>
      <c r="C57" s="7" t="s">
        <v>24</v>
      </c>
      <c r="D57">
        <v>571</v>
      </c>
      <c r="E57" s="3">
        <v>3.94</v>
      </c>
      <c r="F57" s="10">
        <v>19</v>
      </c>
      <c r="G57" s="20">
        <f t="shared" si="3"/>
        <v>2</v>
      </c>
    </row>
    <row r="58" spans="1:7">
      <c r="A58">
        <v>11</v>
      </c>
      <c r="B58" s="7" t="s">
        <v>94</v>
      </c>
      <c r="C58" s="7" t="s">
        <v>193</v>
      </c>
      <c r="D58">
        <v>586</v>
      </c>
      <c r="E58" s="3">
        <v>5.46</v>
      </c>
      <c r="F58" s="10">
        <v>1</v>
      </c>
      <c r="G58" s="20">
        <f t="shared" si="3"/>
        <v>20</v>
      </c>
    </row>
    <row r="59" spans="1:7">
      <c r="A59">
        <v>12</v>
      </c>
      <c r="B59" s="7" t="s">
        <v>94</v>
      </c>
      <c r="C59" s="7" t="s">
        <v>99</v>
      </c>
      <c r="D59">
        <v>584</v>
      </c>
      <c r="E59" s="3">
        <v>4.26</v>
      </c>
      <c r="F59" s="10">
        <v>15</v>
      </c>
      <c r="G59" s="20">
        <f t="shared" si="3"/>
        <v>6</v>
      </c>
    </row>
    <row r="60" spans="1:7">
      <c r="A60">
        <v>13</v>
      </c>
      <c r="B60" s="7" t="s">
        <v>95</v>
      </c>
      <c r="C60" s="7" t="s">
        <v>196</v>
      </c>
      <c r="D60">
        <v>596</v>
      </c>
      <c r="E60" s="3">
        <v>4.62</v>
      </c>
      <c r="F60" s="10">
        <v>9</v>
      </c>
      <c r="G60" s="20">
        <f t="shared" si="3"/>
        <v>12</v>
      </c>
    </row>
    <row r="61" spans="1:7">
      <c r="A61">
        <v>14</v>
      </c>
      <c r="B61" s="7" t="s">
        <v>95</v>
      </c>
      <c r="C61" s="7" t="s">
        <v>197</v>
      </c>
      <c r="D61">
        <v>590</v>
      </c>
      <c r="E61" s="8">
        <v>0</v>
      </c>
      <c r="F61" s="10">
        <v>20</v>
      </c>
      <c r="G61" s="20">
        <f t="shared" si="3"/>
        <v>1</v>
      </c>
    </row>
    <row r="62" spans="1:7">
      <c r="A62">
        <v>15</v>
      </c>
      <c r="B62" s="7" t="s">
        <v>32</v>
      </c>
      <c r="C62" s="7" t="s">
        <v>200</v>
      </c>
      <c r="D62">
        <v>610</v>
      </c>
      <c r="E62" s="3">
        <v>4.43</v>
      </c>
      <c r="F62" s="10">
        <v>14</v>
      </c>
      <c r="G62" s="20">
        <f t="shared" si="3"/>
        <v>7</v>
      </c>
    </row>
    <row r="63" spans="1:7">
      <c r="A63">
        <v>16</v>
      </c>
      <c r="B63" s="7" t="s">
        <v>32</v>
      </c>
      <c r="C63" s="7" t="s">
        <v>199</v>
      </c>
      <c r="D63">
        <v>601</v>
      </c>
      <c r="E63" s="3">
        <v>5.03</v>
      </c>
      <c r="F63" s="10">
        <v>3</v>
      </c>
      <c r="G63" s="20">
        <f t="shared" si="3"/>
        <v>18</v>
      </c>
    </row>
    <row r="64" spans="1:7">
      <c r="A64">
        <v>17</v>
      </c>
      <c r="B64" s="7" t="s">
        <v>96</v>
      </c>
      <c r="C64" s="7" t="s">
        <v>52</v>
      </c>
      <c r="D64">
        <v>613</v>
      </c>
      <c r="E64" s="3">
        <v>5.27</v>
      </c>
      <c r="F64" s="10">
        <v>2</v>
      </c>
      <c r="G64" s="20">
        <f t="shared" si="3"/>
        <v>19</v>
      </c>
    </row>
    <row r="65" spans="1:7">
      <c r="A65">
        <v>18</v>
      </c>
      <c r="B65" s="7" t="s">
        <v>96</v>
      </c>
      <c r="C65" s="7" t="s">
        <v>39</v>
      </c>
      <c r="D65">
        <v>615</v>
      </c>
      <c r="E65" s="3">
        <v>4.63</v>
      </c>
      <c r="F65" s="10">
        <v>8</v>
      </c>
      <c r="G65" s="20">
        <f t="shared" si="3"/>
        <v>13</v>
      </c>
    </row>
    <row r="66" spans="1:7">
      <c r="A66">
        <v>19</v>
      </c>
      <c r="B66" s="7" t="s">
        <v>171</v>
      </c>
      <c r="C66" s="7" t="s">
        <v>204</v>
      </c>
      <c r="D66">
        <v>625</v>
      </c>
      <c r="E66" s="3">
        <v>4.26</v>
      </c>
      <c r="F66" s="10">
        <v>15</v>
      </c>
      <c r="G66" s="20">
        <f t="shared" si="3"/>
        <v>6</v>
      </c>
    </row>
    <row r="67" spans="1:7">
      <c r="A67">
        <v>20</v>
      </c>
      <c r="B67" s="7" t="s">
        <v>171</v>
      </c>
      <c r="C67" s="7" t="s">
        <v>206</v>
      </c>
      <c r="D67">
        <v>636</v>
      </c>
      <c r="E67" s="3">
        <v>4.47</v>
      </c>
      <c r="F67" s="10">
        <v>13</v>
      </c>
      <c r="G67" s="20">
        <f t="shared" si="3"/>
        <v>8</v>
      </c>
    </row>
    <row r="69" spans="1:7">
      <c r="B69" s="1" t="s">
        <v>5</v>
      </c>
      <c r="C69" s="1" t="s">
        <v>20</v>
      </c>
      <c r="D69" s="1" t="s">
        <v>13</v>
      </c>
      <c r="E69" s="1" t="s">
        <v>12</v>
      </c>
      <c r="F69" s="1" t="s">
        <v>6</v>
      </c>
      <c r="G69" s="1" t="s">
        <v>2</v>
      </c>
    </row>
    <row r="70" spans="1:7">
      <c r="A70">
        <v>1</v>
      </c>
      <c r="B70" s="7" t="s">
        <v>91</v>
      </c>
      <c r="C70" s="7" t="s">
        <v>174</v>
      </c>
      <c r="D70">
        <v>521</v>
      </c>
      <c r="E70" s="8" t="s">
        <v>243</v>
      </c>
      <c r="F70" s="10">
        <v>9</v>
      </c>
      <c r="G70" s="20">
        <f t="shared" ref="G70:G89" si="4">IF(F70="",0,($D$1*2+1)-F70)</f>
        <v>12</v>
      </c>
    </row>
    <row r="71" spans="1:7">
      <c r="A71">
        <v>2</v>
      </c>
      <c r="B71" s="7" t="s">
        <v>91</v>
      </c>
      <c r="C71" s="7" t="s">
        <v>97</v>
      </c>
      <c r="D71">
        <v>525</v>
      </c>
      <c r="E71" s="7" t="s">
        <v>249</v>
      </c>
      <c r="F71" s="10">
        <v>4</v>
      </c>
      <c r="G71" s="20">
        <f t="shared" si="4"/>
        <v>17</v>
      </c>
    </row>
    <row r="72" spans="1:7">
      <c r="A72">
        <v>3</v>
      </c>
      <c r="B72" s="7" t="s">
        <v>92</v>
      </c>
      <c r="C72" s="7" t="s">
        <v>180</v>
      </c>
      <c r="D72">
        <v>538</v>
      </c>
      <c r="E72" s="7" t="s">
        <v>240</v>
      </c>
      <c r="F72" s="10">
        <v>5</v>
      </c>
      <c r="G72" s="20">
        <f t="shared" si="4"/>
        <v>16</v>
      </c>
    </row>
    <row r="73" spans="1:7">
      <c r="A73">
        <v>4</v>
      </c>
      <c r="B73" s="7" t="s">
        <v>92</v>
      </c>
      <c r="C73" s="7" t="s">
        <v>42</v>
      </c>
      <c r="D73">
        <v>529</v>
      </c>
      <c r="E73" s="7" t="s">
        <v>250</v>
      </c>
      <c r="F73" s="10">
        <v>7</v>
      </c>
      <c r="G73" s="20">
        <f t="shared" si="4"/>
        <v>14</v>
      </c>
    </row>
    <row r="74" spans="1:7">
      <c r="A74">
        <v>5</v>
      </c>
      <c r="B74" s="7" t="s">
        <v>14</v>
      </c>
      <c r="C74" s="7" t="s">
        <v>184</v>
      </c>
      <c r="D74">
        <v>550</v>
      </c>
      <c r="E74" s="7" t="s">
        <v>245</v>
      </c>
      <c r="F74" s="10">
        <v>18</v>
      </c>
      <c r="G74" s="20">
        <f t="shared" si="4"/>
        <v>3</v>
      </c>
    </row>
    <row r="75" spans="1:7">
      <c r="A75">
        <v>6</v>
      </c>
      <c r="B75" s="7" t="s">
        <v>14</v>
      </c>
      <c r="C75" s="7" t="s">
        <v>25</v>
      </c>
      <c r="D75">
        <v>541</v>
      </c>
      <c r="E75" s="7" t="s">
        <v>246</v>
      </c>
      <c r="F75" s="10">
        <v>1</v>
      </c>
      <c r="G75" s="20">
        <f t="shared" si="4"/>
        <v>20</v>
      </c>
    </row>
    <row r="76" spans="1:7">
      <c r="A76">
        <v>7</v>
      </c>
      <c r="B76" s="7" t="s">
        <v>27</v>
      </c>
      <c r="C76" s="7" t="s">
        <v>98</v>
      </c>
      <c r="D76">
        <v>556</v>
      </c>
      <c r="E76" s="7" t="s">
        <v>244</v>
      </c>
      <c r="F76" s="10">
        <v>12</v>
      </c>
      <c r="G76" s="20">
        <f t="shared" si="4"/>
        <v>9</v>
      </c>
    </row>
    <row r="77" spans="1:7">
      <c r="A77">
        <v>8</v>
      </c>
      <c r="B77" s="7" t="s">
        <v>27</v>
      </c>
      <c r="C77" s="7" t="s">
        <v>57</v>
      </c>
      <c r="D77">
        <v>560</v>
      </c>
      <c r="E77" s="7" t="s">
        <v>252</v>
      </c>
      <c r="F77" s="10">
        <v>11</v>
      </c>
      <c r="G77" s="20">
        <f t="shared" si="4"/>
        <v>10</v>
      </c>
    </row>
    <row r="78" spans="1:7">
      <c r="A78">
        <v>9</v>
      </c>
      <c r="B78" s="7" t="s">
        <v>93</v>
      </c>
      <c r="C78" s="7" t="s">
        <v>189</v>
      </c>
      <c r="D78">
        <v>574</v>
      </c>
      <c r="E78" s="7" t="s">
        <v>258</v>
      </c>
      <c r="F78" s="10">
        <v>16</v>
      </c>
      <c r="G78" s="20">
        <f t="shared" si="4"/>
        <v>5</v>
      </c>
    </row>
    <row r="79" spans="1:7">
      <c r="A79">
        <v>10</v>
      </c>
      <c r="B79" s="7" t="s">
        <v>93</v>
      </c>
      <c r="C79" s="7" t="s">
        <v>24</v>
      </c>
      <c r="D79">
        <v>571</v>
      </c>
      <c r="E79" s="7" t="s">
        <v>254</v>
      </c>
      <c r="F79" s="10">
        <v>15</v>
      </c>
      <c r="G79" s="20">
        <f t="shared" si="4"/>
        <v>6</v>
      </c>
    </row>
    <row r="80" spans="1:7">
      <c r="A80">
        <v>11</v>
      </c>
      <c r="B80" s="7" t="s">
        <v>94</v>
      </c>
      <c r="C80" s="7" t="s">
        <v>55</v>
      </c>
      <c r="D80">
        <v>581</v>
      </c>
      <c r="E80" s="7" t="s">
        <v>257</v>
      </c>
      <c r="F80" s="10">
        <v>20</v>
      </c>
      <c r="G80" s="20">
        <f t="shared" si="4"/>
        <v>1</v>
      </c>
    </row>
    <row r="81" spans="1:7">
      <c r="A81">
        <v>12</v>
      </c>
      <c r="B81" s="7" t="s">
        <v>94</v>
      </c>
      <c r="C81" s="7" t="s">
        <v>192</v>
      </c>
      <c r="D81">
        <v>580</v>
      </c>
      <c r="E81" s="7" t="s">
        <v>256</v>
      </c>
      <c r="F81" s="10">
        <v>19</v>
      </c>
      <c r="G81" s="20">
        <f t="shared" si="4"/>
        <v>2</v>
      </c>
    </row>
    <row r="82" spans="1:7">
      <c r="A82">
        <v>13</v>
      </c>
      <c r="B82" s="7" t="s">
        <v>95</v>
      </c>
      <c r="C82" s="7" t="s">
        <v>102</v>
      </c>
      <c r="D82">
        <v>589</v>
      </c>
      <c r="E82" s="7" t="s">
        <v>239</v>
      </c>
      <c r="F82" s="10">
        <v>2</v>
      </c>
      <c r="G82" s="20">
        <f t="shared" si="4"/>
        <v>19</v>
      </c>
    </row>
    <row r="83" spans="1:7">
      <c r="A83">
        <v>14</v>
      </c>
      <c r="B83" s="7" t="s">
        <v>95</v>
      </c>
      <c r="C83" s="7" t="s">
        <v>101</v>
      </c>
      <c r="D83">
        <v>600</v>
      </c>
      <c r="E83" s="7" t="s">
        <v>255</v>
      </c>
      <c r="F83" s="10">
        <v>17</v>
      </c>
      <c r="G83" s="20">
        <f t="shared" si="4"/>
        <v>4</v>
      </c>
    </row>
    <row r="84" spans="1:7">
      <c r="A84">
        <v>15</v>
      </c>
      <c r="B84" s="7" t="s">
        <v>32</v>
      </c>
      <c r="C84" s="7" t="s">
        <v>103</v>
      </c>
      <c r="D84">
        <v>607</v>
      </c>
      <c r="E84" s="7" t="s">
        <v>242</v>
      </c>
      <c r="F84" s="10">
        <v>8</v>
      </c>
      <c r="G84" s="20">
        <f t="shared" si="4"/>
        <v>13</v>
      </c>
    </row>
    <row r="85" spans="1:7">
      <c r="A85">
        <v>16</v>
      </c>
      <c r="B85" s="7" t="s">
        <v>32</v>
      </c>
      <c r="C85" s="7" t="s">
        <v>200</v>
      </c>
      <c r="D85">
        <v>610</v>
      </c>
      <c r="E85" s="7" t="s">
        <v>251</v>
      </c>
      <c r="F85" s="10">
        <v>10</v>
      </c>
      <c r="G85" s="20">
        <f t="shared" si="4"/>
        <v>11</v>
      </c>
    </row>
    <row r="86" spans="1:7">
      <c r="A86">
        <v>17</v>
      </c>
      <c r="B86" s="7" t="s">
        <v>96</v>
      </c>
      <c r="C86" s="7" t="s">
        <v>39</v>
      </c>
      <c r="D86">
        <v>615</v>
      </c>
      <c r="E86" s="7" t="s">
        <v>241</v>
      </c>
      <c r="F86" s="10">
        <v>6</v>
      </c>
      <c r="G86" s="20">
        <f t="shared" si="4"/>
        <v>15</v>
      </c>
    </row>
    <row r="87" spans="1:7">
      <c r="A87">
        <v>18</v>
      </c>
      <c r="B87" s="7" t="s">
        <v>96</v>
      </c>
      <c r="C87" s="7" t="s">
        <v>40</v>
      </c>
      <c r="D87">
        <v>618</v>
      </c>
      <c r="E87" s="7" t="s">
        <v>248</v>
      </c>
      <c r="F87" s="10">
        <v>3</v>
      </c>
      <c r="G87" s="20">
        <f t="shared" si="4"/>
        <v>18</v>
      </c>
    </row>
    <row r="88" spans="1:7">
      <c r="A88">
        <v>19</v>
      </c>
      <c r="B88" s="7" t="s">
        <v>171</v>
      </c>
      <c r="C88" s="7" t="s">
        <v>206</v>
      </c>
      <c r="D88">
        <v>636</v>
      </c>
      <c r="E88" s="7" t="s">
        <v>247</v>
      </c>
      <c r="F88" s="10">
        <v>14</v>
      </c>
      <c r="G88" s="20">
        <f t="shared" si="4"/>
        <v>7</v>
      </c>
    </row>
    <row r="89" spans="1:7">
      <c r="A89">
        <v>20</v>
      </c>
      <c r="B89" s="7" t="s">
        <v>171</v>
      </c>
      <c r="C89" s="7" t="s">
        <v>203</v>
      </c>
      <c r="D89">
        <v>634</v>
      </c>
      <c r="E89" s="7" t="s">
        <v>253</v>
      </c>
      <c r="F89" s="10">
        <v>13</v>
      </c>
      <c r="G89" s="20">
        <f t="shared" si="4"/>
        <v>8</v>
      </c>
    </row>
    <row r="91" spans="1:7">
      <c r="B91" s="11" t="s">
        <v>8</v>
      </c>
      <c r="C91" s="12"/>
      <c r="D91" s="11" t="s">
        <v>2</v>
      </c>
      <c r="E91" s="11" t="s">
        <v>6</v>
      </c>
      <c r="F91" s="1"/>
    </row>
    <row r="92" spans="1:7">
      <c r="B92" s="13" t="s">
        <v>91</v>
      </c>
      <c r="C92" s="12"/>
      <c r="D92" s="14">
        <f>+G4+G5+G26+G27+G48+G49+G70+G71+M4</f>
        <v>107</v>
      </c>
      <c r="E92" s="12">
        <v>4</v>
      </c>
    </row>
    <row r="93" spans="1:7">
      <c r="B93" s="13" t="s">
        <v>92</v>
      </c>
      <c r="C93" s="12"/>
      <c r="D93" s="14">
        <f>+G6+G7+G28+G29+G50+G51+G72+G73+M5</f>
        <v>113</v>
      </c>
      <c r="E93" s="12">
        <v>2</v>
      </c>
    </row>
    <row r="94" spans="1:7">
      <c r="B94" s="13" t="s">
        <v>14</v>
      </c>
      <c r="C94" s="12"/>
      <c r="D94" s="14">
        <f>+G8+G9+G30+G31+G52+G53+G74+G75+M6</f>
        <v>94</v>
      </c>
      <c r="E94" s="12">
        <v>7</v>
      </c>
    </row>
    <row r="95" spans="1:7">
      <c r="B95" s="13" t="s">
        <v>27</v>
      </c>
      <c r="C95" s="12"/>
      <c r="D95" s="14">
        <f>+G10+G11+G32+G33+G54+G55+G76+G77+M7</f>
        <v>99</v>
      </c>
      <c r="E95" s="12">
        <v>6</v>
      </c>
    </row>
    <row r="96" spans="1:7">
      <c r="B96" s="13" t="s">
        <v>93</v>
      </c>
      <c r="C96" s="12"/>
      <c r="D96" s="14">
        <f>+G12+G13+G34+G35+G56+G57+G78+G79+M8</f>
        <v>43</v>
      </c>
      <c r="E96" s="12">
        <v>10</v>
      </c>
    </row>
    <row r="97" spans="2:5">
      <c r="B97" s="13" t="s">
        <v>94</v>
      </c>
      <c r="C97" s="12"/>
      <c r="D97" s="14">
        <f>+G14+G15+G36+G37+G58+G59+G80+G81+M9</f>
        <v>72</v>
      </c>
      <c r="E97" s="12">
        <v>9</v>
      </c>
    </row>
    <row r="98" spans="2:5">
      <c r="B98" s="13" t="s">
        <v>95</v>
      </c>
      <c r="C98" s="12"/>
      <c r="D98" s="14">
        <f>+G16+G17+G38+G39+G60+G61+G82+G83+M10</f>
        <v>104</v>
      </c>
      <c r="E98" s="12">
        <v>5</v>
      </c>
    </row>
    <row r="99" spans="2:5">
      <c r="B99" s="13" t="s">
        <v>32</v>
      </c>
      <c r="C99" s="12"/>
      <c r="D99" s="14">
        <f>+G18+G19+G40+G41+G62+G63+G84+G85+M11</f>
        <v>111</v>
      </c>
      <c r="E99" s="12">
        <v>3</v>
      </c>
    </row>
    <row r="100" spans="2:5">
      <c r="B100" s="13" t="s">
        <v>96</v>
      </c>
      <c r="C100" s="12"/>
      <c r="D100" s="14">
        <f>+G20+G21+G42+G43+G64+G65+G86+G87+M12</f>
        <v>151</v>
      </c>
      <c r="E100" s="12">
        <v>1</v>
      </c>
    </row>
    <row r="101" spans="2:5">
      <c r="B101" s="13" t="s">
        <v>172</v>
      </c>
      <c r="C101" s="12"/>
      <c r="D101" s="14">
        <f>+G22+G23+G44+G45+G66+G67+G88+G89+M13</f>
        <v>80</v>
      </c>
      <c r="E101" s="12">
        <v>8</v>
      </c>
    </row>
    <row r="103" spans="2:5">
      <c r="B103" t="s">
        <v>9</v>
      </c>
    </row>
    <row r="104" spans="2:5">
      <c r="B104" t="s">
        <v>10</v>
      </c>
    </row>
  </sheetData>
  <sortState ref="A70:G89">
    <sortCondition ref="A70:A89"/>
  </sortState>
  <phoneticPr fontId="2" type="noConversion"/>
  <conditionalFormatting sqref="E4:E23">
    <cfRule type="duplicateValues" dxfId="3" priority="13" stopIfTrue="1"/>
    <cfRule type="duplicateValues" dxfId="2" priority="14" stopIfTrue="1"/>
  </conditionalFormatting>
  <pageMargins left="0.75" right="0.75" top="1" bottom="1" header="0.5" footer="0.5"/>
  <pageSetup paperSize="9" scale="88" orientation="portrait"/>
  <headerFooter alignWithMargins="0"/>
  <colBreaks count="1" manualBreakCount="1">
    <brk id="6" max="121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M88"/>
  <sheetViews>
    <sheetView topLeftCell="A64" workbookViewId="0">
      <selection activeCell="I21" sqref="I21"/>
    </sheetView>
  </sheetViews>
  <sheetFormatPr baseColWidth="10" defaultColWidth="8.83203125" defaultRowHeight="12" x14ac:dyDescent="0"/>
  <cols>
    <col min="2" max="2" width="26.1640625" customWidth="1"/>
    <col min="3" max="3" width="22.1640625" customWidth="1"/>
    <col min="6" max="6" width="9.1640625" style="5" customWidth="1"/>
    <col min="8" max="8" width="6.83203125" customWidth="1"/>
    <col min="9" max="9" width="26.5" customWidth="1"/>
  </cols>
  <sheetData>
    <row r="1" spans="1:13">
      <c r="B1" s="1" t="s">
        <v>11</v>
      </c>
      <c r="C1" s="21" t="s">
        <v>106</v>
      </c>
      <c r="D1" s="17">
        <v>8</v>
      </c>
      <c r="F1" s="18" t="s">
        <v>107</v>
      </c>
    </row>
    <row r="2" spans="1:13">
      <c r="L2" s="19" t="s">
        <v>105</v>
      </c>
    </row>
    <row r="3" spans="1:13">
      <c r="B3" s="1" t="s">
        <v>0</v>
      </c>
      <c r="C3" s="1" t="s">
        <v>20</v>
      </c>
      <c r="D3" s="1" t="s">
        <v>13</v>
      </c>
      <c r="E3" s="1" t="s">
        <v>1</v>
      </c>
      <c r="F3" s="6" t="s">
        <v>6</v>
      </c>
      <c r="G3" s="1" t="s">
        <v>2</v>
      </c>
      <c r="I3" s="1" t="s">
        <v>7</v>
      </c>
      <c r="J3" s="1" t="s">
        <v>12</v>
      </c>
      <c r="K3" s="1" t="s">
        <v>6</v>
      </c>
      <c r="L3" s="1" t="s">
        <v>2</v>
      </c>
      <c r="M3" s="1" t="s">
        <v>17</v>
      </c>
    </row>
    <row r="4" spans="1:13">
      <c r="A4">
        <v>1</v>
      </c>
      <c r="B4" s="7" t="s">
        <v>139</v>
      </c>
      <c r="C4" s="7" t="s">
        <v>140</v>
      </c>
      <c r="D4" s="1">
        <v>416</v>
      </c>
      <c r="E4" s="7">
        <v>9.99</v>
      </c>
      <c r="F4" s="10">
        <v>6</v>
      </c>
      <c r="G4" s="22">
        <f t="shared" ref="G4:G19" si="0">IF(F4="",0, ($D$1*2+1)-F4)</f>
        <v>11</v>
      </c>
      <c r="I4" s="1"/>
      <c r="J4" s="1"/>
      <c r="K4" s="1"/>
      <c r="L4" s="1"/>
      <c r="M4" s="1"/>
    </row>
    <row r="5" spans="1:13">
      <c r="A5">
        <v>2</v>
      </c>
      <c r="B5" s="7" t="s">
        <v>139</v>
      </c>
      <c r="C5" s="7" t="s">
        <v>141</v>
      </c>
      <c r="D5" s="1">
        <v>411</v>
      </c>
      <c r="E5" s="7">
        <v>10.23</v>
      </c>
      <c r="F5" s="10">
        <v>4</v>
      </c>
      <c r="G5" s="22">
        <f t="shared" si="0"/>
        <v>13</v>
      </c>
      <c r="I5" s="7" t="s">
        <v>139</v>
      </c>
      <c r="J5" s="4" t="s">
        <v>209</v>
      </c>
      <c r="K5" s="4">
        <v>8</v>
      </c>
      <c r="L5" s="1">
        <f>IF(K5="",0, ($D$1+1-K5)*2)</f>
        <v>2</v>
      </c>
      <c r="M5" s="1">
        <v>414</v>
      </c>
    </row>
    <row r="6" spans="1:13">
      <c r="A6">
        <v>3</v>
      </c>
      <c r="B6" t="s">
        <v>76</v>
      </c>
      <c r="C6" s="7" t="s">
        <v>146</v>
      </c>
      <c r="D6" s="1">
        <v>421</v>
      </c>
      <c r="E6" s="3">
        <v>11.6</v>
      </c>
      <c r="F6" s="10">
        <v>2</v>
      </c>
      <c r="G6" s="1">
        <f t="shared" si="0"/>
        <v>15</v>
      </c>
      <c r="I6" t="s">
        <v>33</v>
      </c>
      <c r="J6" s="15" t="s">
        <v>210</v>
      </c>
      <c r="K6" s="2">
        <v>5</v>
      </c>
      <c r="L6" s="22">
        <f>IF(K6="",0, ($D$1+1-K6)*2)</f>
        <v>8</v>
      </c>
      <c r="M6">
        <v>427</v>
      </c>
    </row>
    <row r="7" spans="1:13">
      <c r="A7">
        <v>4</v>
      </c>
      <c r="B7" t="s">
        <v>76</v>
      </c>
      <c r="C7" s="7" t="s">
        <v>147</v>
      </c>
      <c r="D7" s="1">
        <v>431</v>
      </c>
      <c r="E7" s="3">
        <v>10.17</v>
      </c>
      <c r="F7" s="10">
        <v>5</v>
      </c>
      <c r="G7" s="22">
        <f t="shared" si="0"/>
        <v>12</v>
      </c>
      <c r="I7" t="s">
        <v>77</v>
      </c>
      <c r="J7" s="15" t="s">
        <v>211</v>
      </c>
      <c r="K7" s="2">
        <v>1</v>
      </c>
      <c r="L7" s="22">
        <f t="shared" ref="L7:L12" si="1">IF(K7="",0, ($D$1+1-K7)*2)</f>
        <v>16</v>
      </c>
      <c r="M7">
        <v>437</v>
      </c>
    </row>
    <row r="8" spans="1:13">
      <c r="A8">
        <v>5</v>
      </c>
      <c r="B8" t="s">
        <v>77</v>
      </c>
      <c r="C8" s="7" t="s">
        <v>152</v>
      </c>
      <c r="D8" s="1">
        <v>433</v>
      </c>
      <c r="E8" s="3">
        <v>14.24</v>
      </c>
      <c r="F8" s="10">
        <v>1</v>
      </c>
      <c r="G8" s="1">
        <f t="shared" si="0"/>
        <v>16</v>
      </c>
      <c r="I8" t="s">
        <v>43</v>
      </c>
      <c r="J8" s="15" t="s">
        <v>212</v>
      </c>
      <c r="K8" s="2">
        <v>3</v>
      </c>
      <c r="L8" s="22">
        <f t="shared" si="1"/>
        <v>12</v>
      </c>
      <c r="M8" s="1">
        <v>455</v>
      </c>
    </row>
    <row r="9" spans="1:13">
      <c r="A9">
        <v>6</v>
      </c>
      <c r="B9" t="s">
        <v>77</v>
      </c>
      <c r="C9" s="7" t="s">
        <v>54</v>
      </c>
      <c r="D9" s="1">
        <v>444</v>
      </c>
      <c r="E9" s="3">
        <v>8.34</v>
      </c>
      <c r="F9" s="10">
        <v>11</v>
      </c>
      <c r="G9" s="22">
        <f t="shared" si="0"/>
        <v>6</v>
      </c>
      <c r="I9" s="7" t="s">
        <v>78</v>
      </c>
      <c r="J9" s="15" t="s">
        <v>213</v>
      </c>
      <c r="K9" s="2">
        <v>4</v>
      </c>
      <c r="L9" s="22">
        <f t="shared" si="1"/>
        <v>10</v>
      </c>
      <c r="M9" s="1">
        <v>462</v>
      </c>
    </row>
    <row r="10" spans="1:13">
      <c r="A10">
        <v>7</v>
      </c>
      <c r="B10" t="s">
        <v>43</v>
      </c>
      <c r="C10" s="7" t="s">
        <v>45</v>
      </c>
      <c r="D10" s="1">
        <v>445</v>
      </c>
      <c r="E10" s="3">
        <v>8.91</v>
      </c>
      <c r="F10" s="10">
        <v>9</v>
      </c>
      <c r="G10" s="22">
        <f t="shared" si="0"/>
        <v>8</v>
      </c>
      <c r="I10" s="7" t="s">
        <v>79</v>
      </c>
      <c r="J10" s="15" t="s">
        <v>214</v>
      </c>
      <c r="K10" s="2">
        <v>7</v>
      </c>
      <c r="L10" s="22">
        <f>IF(K10="",0, ($D$1+1-K10)*2)</f>
        <v>4</v>
      </c>
      <c r="M10" s="1">
        <v>469</v>
      </c>
    </row>
    <row r="11" spans="1:13">
      <c r="A11">
        <v>8</v>
      </c>
      <c r="B11" t="s">
        <v>43</v>
      </c>
      <c r="C11" s="7" t="s">
        <v>155</v>
      </c>
      <c r="D11" s="1">
        <v>454</v>
      </c>
      <c r="E11" s="3">
        <v>6.23</v>
      </c>
      <c r="F11" s="10">
        <v>15</v>
      </c>
      <c r="G11" s="22">
        <f t="shared" si="0"/>
        <v>2</v>
      </c>
      <c r="I11" s="7" t="s">
        <v>80</v>
      </c>
      <c r="J11" s="15" t="s">
        <v>215</v>
      </c>
      <c r="K11" s="2">
        <v>6</v>
      </c>
      <c r="L11" s="22">
        <f>IF(K11="",0, ($D$1+1-K11)*2)</f>
        <v>6</v>
      </c>
      <c r="M11" s="1">
        <v>488</v>
      </c>
    </row>
    <row r="12" spans="1:13">
      <c r="A12">
        <v>9</v>
      </c>
      <c r="B12" t="s">
        <v>78</v>
      </c>
      <c r="C12" s="7" t="s">
        <v>83</v>
      </c>
      <c r="D12" s="1">
        <v>466</v>
      </c>
      <c r="E12" s="3">
        <v>8.89</v>
      </c>
      <c r="F12" s="10">
        <v>10</v>
      </c>
      <c r="G12" s="22">
        <f t="shared" si="0"/>
        <v>7</v>
      </c>
      <c r="I12" s="7" t="s">
        <v>164</v>
      </c>
      <c r="J12" s="15" t="s">
        <v>216</v>
      </c>
      <c r="K12" s="2">
        <v>2</v>
      </c>
      <c r="L12" s="22">
        <f t="shared" si="1"/>
        <v>14</v>
      </c>
      <c r="M12" s="1">
        <v>515</v>
      </c>
    </row>
    <row r="13" spans="1:13">
      <c r="A13">
        <v>10</v>
      </c>
      <c r="B13" t="s">
        <v>78</v>
      </c>
      <c r="C13" s="7" t="s">
        <v>157</v>
      </c>
      <c r="D13" s="1">
        <v>457</v>
      </c>
      <c r="E13" s="3">
        <v>8.01</v>
      </c>
      <c r="F13" s="10">
        <v>12</v>
      </c>
      <c r="G13" s="22">
        <f t="shared" si="0"/>
        <v>5</v>
      </c>
    </row>
    <row r="14" spans="1:13">
      <c r="A14">
        <v>11</v>
      </c>
      <c r="B14" s="7" t="s">
        <v>79</v>
      </c>
      <c r="C14" s="7" t="s">
        <v>85</v>
      </c>
      <c r="D14" s="1">
        <v>469</v>
      </c>
      <c r="E14" s="3">
        <v>6.18</v>
      </c>
      <c r="F14" s="10">
        <v>16</v>
      </c>
      <c r="G14" s="22">
        <f t="shared" si="0"/>
        <v>1</v>
      </c>
    </row>
    <row r="15" spans="1:13">
      <c r="A15">
        <v>12</v>
      </c>
      <c r="B15" s="7" t="s">
        <v>79</v>
      </c>
      <c r="C15" s="7" t="s">
        <v>160</v>
      </c>
      <c r="D15" s="1">
        <v>475</v>
      </c>
      <c r="E15" s="3">
        <v>9.48</v>
      </c>
      <c r="F15" s="10">
        <v>7</v>
      </c>
      <c r="G15" s="22">
        <f t="shared" si="0"/>
        <v>10</v>
      </c>
    </row>
    <row r="16" spans="1:13">
      <c r="A16">
        <v>13</v>
      </c>
      <c r="B16" s="7" t="s">
        <v>80</v>
      </c>
      <c r="C16" s="7" t="s">
        <v>89</v>
      </c>
      <c r="D16" s="1">
        <v>483</v>
      </c>
      <c r="E16" s="3">
        <v>7.19</v>
      </c>
      <c r="F16" s="10">
        <v>13</v>
      </c>
      <c r="G16" s="22">
        <f t="shared" si="0"/>
        <v>4</v>
      </c>
    </row>
    <row r="17" spans="1:7">
      <c r="A17">
        <v>14</v>
      </c>
      <c r="B17" s="7" t="s">
        <v>80</v>
      </c>
      <c r="C17" s="7" t="s">
        <v>90</v>
      </c>
      <c r="D17" s="1">
        <v>489</v>
      </c>
      <c r="E17" s="3">
        <v>6.6</v>
      </c>
      <c r="F17" s="10">
        <v>14</v>
      </c>
      <c r="G17" s="22">
        <f t="shared" si="0"/>
        <v>3</v>
      </c>
    </row>
    <row r="18" spans="1:7">
      <c r="A18">
        <v>15</v>
      </c>
      <c r="B18" s="7" t="s">
        <v>164</v>
      </c>
      <c r="C18" s="7" t="s">
        <v>165</v>
      </c>
      <c r="D18" s="1">
        <v>507</v>
      </c>
      <c r="E18" s="3">
        <v>10.5</v>
      </c>
      <c r="F18" s="10">
        <v>3</v>
      </c>
      <c r="G18" s="22">
        <f t="shared" si="0"/>
        <v>14</v>
      </c>
    </row>
    <row r="19" spans="1:7">
      <c r="A19">
        <v>16</v>
      </c>
      <c r="B19" s="7" t="s">
        <v>164</v>
      </c>
      <c r="C19" s="7" t="s">
        <v>166</v>
      </c>
      <c r="D19" s="1">
        <v>515</v>
      </c>
      <c r="E19" s="3">
        <v>9.1999999999999993</v>
      </c>
      <c r="F19" s="10">
        <v>8</v>
      </c>
      <c r="G19" s="22">
        <f t="shared" si="0"/>
        <v>9</v>
      </c>
    </row>
    <row r="21" spans="1:7">
      <c r="B21" s="1" t="s">
        <v>4</v>
      </c>
      <c r="C21" s="1" t="s">
        <v>20</v>
      </c>
      <c r="D21" s="1" t="s">
        <v>13</v>
      </c>
      <c r="E21" s="1" t="s">
        <v>1</v>
      </c>
      <c r="F21" s="6" t="s">
        <v>6</v>
      </c>
      <c r="G21" s="1" t="s">
        <v>2</v>
      </c>
    </row>
    <row r="22" spans="1:7">
      <c r="A22">
        <v>1</v>
      </c>
      <c r="B22" s="7" t="s">
        <v>139</v>
      </c>
      <c r="C22" s="7" t="s">
        <v>142</v>
      </c>
      <c r="D22" s="7">
        <v>415</v>
      </c>
      <c r="E22" s="3">
        <v>1.5</v>
      </c>
      <c r="F22" s="10">
        <v>6</v>
      </c>
      <c r="G22" s="22">
        <f t="shared" ref="G22:G37" si="2">IF(F22="",0, ($D$1*2+1)-F22)</f>
        <v>11</v>
      </c>
    </row>
    <row r="23" spans="1:7">
      <c r="A23">
        <v>2</v>
      </c>
      <c r="B23" s="7" t="s">
        <v>139</v>
      </c>
      <c r="C23" s="7" t="s">
        <v>143</v>
      </c>
      <c r="D23" s="7">
        <v>414</v>
      </c>
      <c r="E23" s="3">
        <v>1.25</v>
      </c>
      <c r="F23" s="10">
        <v>12</v>
      </c>
      <c r="G23" s="22">
        <f t="shared" si="2"/>
        <v>5</v>
      </c>
    </row>
    <row r="24" spans="1:7">
      <c r="A24">
        <v>3</v>
      </c>
      <c r="B24" t="s">
        <v>76</v>
      </c>
      <c r="C24" s="7" t="s">
        <v>150</v>
      </c>
      <c r="D24" s="7">
        <v>426</v>
      </c>
      <c r="E24" s="3">
        <v>1.5</v>
      </c>
      <c r="F24" s="10">
        <v>6</v>
      </c>
      <c r="G24" s="22">
        <f t="shared" si="2"/>
        <v>11</v>
      </c>
    </row>
    <row r="25" spans="1:7">
      <c r="A25">
        <v>4</v>
      </c>
      <c r="B25" t="s">
        <v>76</v>
      </c>
      <c r="C25" s="7" t="s">
        <v>148</v>
      </c>
      <c r="D25" s="7">
        <v>428</v>
      </c>
      <c r="E25" s="3">
        <v>1.2</v>
      </c>
      <c r="F25" s="10">
        <v>15</v>
      </c>
      <c r="G25" s="22">
        <f t="shared" si="2"/>
        <v>2</v>
      </c>
    </row>
    <row r="26" spans="1:7">
      <c r="A26">
        <v>5</v>
      </c>
      <c r="B26" t="s">
        <v>77</v>
      </c>
      <c r="C26" s="7" t="s">
        <v>21</v>
      </c>
      <c r="D26" s="7">
        <v>437</v>
      </c>
      <c r="E26" s="3">
        <v>1.55</v>
      </c>
      <c r="F26" s="10">
        <v>5</v>
      </c>
      <c r="G26" s="22">
        <f t="shared" si="2"/>
        <v>12</v>
      </c>
    </row>
    <row r="27" spans="1:7">
      <c r="A27">
        <v>6</v>
      </c>
      <c r="B27" t="s">
        <v>77</v>
      </c>
      <c r="C27" s="7" t="s">
        <v>23</v>
      </c>
      <c r="D27" s="7">
        <v>440</v>
      </c>
      <c r="E27" s="3">
        <v>1.65</v>
      </c>
      <c r="F27" s="10">
        <v>1</v>
      </c>
      <c r="G27" s="1">
        <f t="shared" si="2"/>
        <v>16</v>
      </c>
    </row>
    <row r="28" spans="1:7">
      <c r="A28">
        <v>7</v>
      </c>
      <c r="B28" t="s">
        <v>43</v>
      </c>
      <c r="C28" s="7" t="s">
        <v>81</v>
      </c>
      <c r="D28" s="7">
        <v>455</v>
      </c>
      <c r="E28" s="3">
        <v>1.4</v>
      </c>
      <c r="F28" s="10">
        <v>9</v>
      </c>
      <c r="G28" s="22">
        <f t="shared" si="2"/>
        <v>8</v>
      </c>
    </row>
    <row r="29" spans="1:7">
      <c r="A29">
        <v>8</v>
      </c>
      <c r="B29" t="s">
        <v>43</v>
      </c>
      <c r="C29" s="7" t="s">
        <v>156</v>
      </c>
      <c r="D29" s="7">
        <v>450</v>
      </c>
      <c r="E29" s="3">
        <v>1.6</v>
      </c>
      <c r="F29" s="10">
        <v>2</v>
      </c>
      <c r="G29" s="1">
        <f t="shared" si="2"/>
        <v>15</v>
      </c>
    </row>
    <row r="30" spans="1:7">
      <c r="A30">
        <v>9</v>
      </c>
      <c r="B30" t="s">
        <v>78</v>
      </c>
      <c r="C30" s="7" t="s">
        <v>84</v>
      </c>
      <c r="D30" s="7">
        <v>465</v>
      </c>
      <c r="E30" s="3">
        <v>1.35</v>
      </c>
      <c r="F30" s="10">
        <v>10</v>
      </c>
      <c r="G30" s="22">
        <f t="shared" si="2"/>
        <v>7</v>
      </c>
    </row>
    <row r="31" spans="1:7">
      <c r="A31">
        <v>10</v>
      </c>
      <c r="B31" t="s">
        <v>78</v>
      </c>
      <c r="C31" s="7" t="s">
        <v>158</v>
      </c>
      <c r="D31" s="7">
        <v>462</v>
      </c>
      <c r="E31" s="3">
        <v>1.25</v>
      </c>
      <c r="F31" s="10">
        <v>12</v>
      </c>
      <c r="G31" s="22">
        <f t="shared" si="2"/>
        <v>5</v>
      </c>
    </row>
    <row r="32" spans="1:7">
      <c r="A32">
        <v>11</v>
      </c>
      <c r="B32" s="7" t="s">
        <v>79</v>
      </c>
      <c r="C32" s="7" t="s">
        <v>161</v>
      </c>
      <c r="D32" s="7">
        <v>472</v>
      </c>
      <c r="E32" s="3">
        <v>1.1000000000000001</v>
      </c>
      <c r="F32" s="10">
        <v>16</v>
      </c>
      <c r="G32" s="22">
        <f t="shared" si="2"/>
        <v>1</v>
      </c>
    </row>
    <row r="33" spans="1:7">
      <c r="A33">
        <v>12</v>
      </c>
      <c r="B33" s="7" t="s">
        <v>79</v>
      </c>
      <c r="C33" s="7" t="s">
        <v>162</v>
      </c>
      <c r="D33" s="7">
        <v>476</v>
      </c>
      <c r="E33" s="3">
        <v>1.3</v>
      </c>
      <c r="F33" s="10">
        <v>11</v>
      </c>
      <c r="G33" s="22">
        <f t="shared" si="2"/>
        <v>6</v>
      </c>
    </row>
    <row r="34" spans="1:7">
      <c r="A34">
        <v>13</v>
      </c>
      <c r="B34" s="7" t="s">
        <v>80</v>
      </c>
      <c r="C34" s="7" t="s">
        <v>87</v>
      </c>
      <c r="D34" s="7">
        <v>481</v>
      </c>
      <c r="E34" s="3">
        <v>1.6</v>
      </c>
      <c r="F34" s="10">
        <v>2</v>
      </c>
      <c r="G34" s="22">
        <f t="shared" si="2"/>
        <v>15</v>
      </c>
    </row>
    <row r="35" spans="1:7">
      <c r="A35">
        <v>14</v>
      </c>
      <c r="B35" s="7" t="s">
        <v>80</v>
      </c>
      <c r="C35" s="7" t="s">
        <v>88</v>
      </c>
      <c r="D35" s="7">
        <v>487</v>
      </c>
      <c r="E35" s="3">
        <v>1.25</v>
      </c>
      <c r="F35" s="10">
        <v>12</v>
      </c>
      <c r="G35" s="22">
        <f t="shared" si="2"/>
        <v>5</v>
      </c>
    </row>
    <row r="36" spans="1:7">
      <c r="A36">
        <v>15</v>
      </c>
      <c r="B36" s="7" t="s">
        <v>164</v>
      </c>
      <c r="C36" s="7" t="s">
        <v>167</v>
      </c>
      <c r="D36" s="7">
        <v>506</v>
      </c>
      <c r="E36" s="3">
        <v>1.6</v>
      </c>
      <c r="F36" s="10">
        <v>2</v>
      </c>
      <c r="G36" s="22">
        <f t="shared" si="2"/>
        <v>15</v>
      </c>
    </row>
    <row r="37" spans="1:7">
      <c r="A37">
        <v>16</v>
      </c>
      <c r="B37" s="7" t="s">
        <v>164</v>
      </c>
      <c r="C37" s="7" t="s">
        <v>168</v>
      </c>
      <c r="D37" s="7">
        <v>514</v>
      </c>
      <c r="E37" s="3">
        <v>1.5</v>
      </c>
      <c r="F37" s="10">
        <v>6</v>
      </c>
      <c r="G37" s="22">
        <f t="shared" si="2"/>
        <v>11</v>
      </c>
    </row>
    <row r="39" spans="1:7">
      <c r="B39" s="1" t="s">
        <v>3</v>
      </c>
      <c r="C39" s="1" t="s">
        <v>20</v>
      </c>
      <c r="D39" s="1" t="s">
        <v>13</v>
      </c>
      <c r="E39" s="1" t="s">
        <v>1</v>
      </c>
      <c r="F39" s="6" t="s">
        <v>6</v>
      </c>
      <c r="G39" s="1" t="s">
        <v>2</v>
      </c>
    </row>
    <row r="40" spans="1:7">
      <c r="A40">
        <v>1</v>
      </c>
      <c r="B40" s="7" t="s">
        <v>139</v>
      </c>
      <c r="C40" s="7" t="s">
        <v>144</v>
      </c>
      <c r="D40" s="7">
        <v>420</v>
      </c>
      <c r="E40" s="7">
        <v>4.32</v>
      </c>
      <c r="F40" s="10">
        <v>8</v>
      </c>
      <c r="G40" s="22">
        <f t="shared" ref="G40:G55" si="3">IF(F40="",0, ($D$1*2+1)-F40)</f>
        <v>9</v>
      </c>
    </row>
    <row r="41" spans="1:7">
      <c r="A41">
        <v>2</v>
      </c>
      <c r="B41" s="7" t="s">
        <v>139</v>
      </c>
      <c r="C41" s="7" t="s">
        <v>145</v>
      </c>
      <c r="D41" s="7">
        <v>410</v>
      </c>
      <c r="E41" s="7">
        <v>3.56</v>
      </c>
      <c r="F41" s="10">
        <v>12</v>
      </c>
      <c r="G41" s="22">
        <f t="shared" si="3"/>
        <v>5</v>
      </c>
    </row>
    <row r="42" spans="1:7">
      <c r="A42">
        <v>3</v>
      </c>
      <c r="B42" t="s">
        <v>76</v>
      </c>
      <c r="C42" s="7" t="s">
        <v>149</v>
      </c>
      <c r="D42" s="7">
        <v>424</v>
      </c>
      <c r="E42" s="3">
        <v>5.47</v>
      </c>
      <c r="F42" s="10">
        <v>2</v>
      </c>
      <c r="G42" s="1">
        <f t="shared" si="3"/>
        <v>15</v>
      </c>
    </row>
    <row r="43" spans="1:7">
      <c r="A43">
        <v>4</v>
      </c>
      <c r="B43" t="s">
        <v>76</v>
      </c>
      <c r="C43" s="7" t="s">
        <v>151</v>
      </c>
      <c r="D43" s="7">
        <v>427</v>
      </c>
      <c r="E43" s="3">
        <v>2.95</v>
      </c>
      <c r="F43" s="10">
        <v>15</v>
      </c>
      <c r="G43" s="22">
        <f t="shared" si="3"/>
        <v>2</v>
      </c>
    </row>
    <row r="44" spans="1:7">
      <c r="A44">
        <v>5</v>
      </c>
      <c r="B44" t="s">
        <v>77</v>
      </c>
      <c r="C44" s="7" t="s">
        <v>153</v>
      </c>
      <c r="D44" s="7">
        <v>438</v>
      </c>
      <c r="E44" s="3">
        <v>4.4800000000000004</v>
      </c>
      <c r="F44" s="10">
        <v>6</v>
      </c>
      <c r="G44" s="22">
        <f t="shared" si="3"/>
        <v>11</v>
      </c>
    </row>
    <row r="45" spans="1:7">
      <c r="A45">
        <v>6</v>
      </c>
      <c r="B45" t="s">
        <v>77</v>
      </c>
      <c r="C45" s="7" t="s">
        <v>154</v>
      </c>
      <c r="D45" s="7">
        <v>443</v>
      </c>
      <c r="E45" s="3">
        <v>5.56</v>
      </c>
      <c r="F45" s="10">
        <v>1</v>
      </c>
      <c r="G45" s="1">
        <f t="shared" si="3"/>
        <v>16</v>
      </c>
    </row>
    <row r="46" spans="1:7">
      <c r="A46">
        <v>7</v>
      </c>
      <c r="B46" t="s">
        <v>43</v>
      </c>
      <c r="C46" s="7" t="s">
        <v>82</v>
      </c>
      <c r="D46" s="7">
        <v>451</v>
      </c>
      <c r="E46" s="3">
        <v>4.1500000000000004</v>
      </c>
      <c r="F46" s="10">
        <v>10</v>
      </c>
      <c r="G46" s="22">
        <f t="shared" si="3"/>
        <v>7</v>
      </c>
    </row>
    <row r="47" spans="1:7">
      <c r="A47">
        <v>8</v>
      </c>
      <c r="B47" t="s">
        <v>43</v>
      </c>
      <c r="C47" s="7" t="s">
        <v>46</v>
      </c>
      <c r="D47" s="7">
        <v>447</v>
      </c>
      <c r="E47" s="3">
        <v>4.2699999999999996</v>
      </c>
      <c r="F47" s="10">
        <v>9</v>
      </c>
      <c r="G47" s="22">
        <f t="shared" si="3"/>
        <v>8</v>
      </c>
    </row>
    <row r="48" spans="1:7">
      <c r="A48">
        <v>9</v>
      </c>
      <c r="B48" t="s">
        <v>78</v>
      </c>
      <c r="C48" s="7" t="s">
        <v>159</v>
      </c>
      <c r="D48" s="7">
        <v>467</v>
      </c>
      <c r="E48" s="3">
        <v>4.62</v>
      </c>
      <c r="F48" s="10">
        <v>5</v>
      </c>
      <c r="G48" s="22">
        <f t="shared" si="3"/>
        <v>12</v>
      </c>
    </row>
    <row r="49" spans="1:7">
      <c r="A49">
        <v>10</v>
      </c>
      <c r="B49" t="s">
        <v>78</v>
      </c>
      <c r="C49" s="7" t="s">
        <v>31</v>
      </c>
      <c r="D49" s="7">
        <v>458</v>
      </c>
      <c r="E49" s="3">
        <v>3.41</v>
      </c>
      <c r="F49" s="10">
        <v>13</v>
      </c>
      <c r="G49" s="22">
        <f t="shared" si="3"/>
        <v>4</v>
      </c>
    </row>
    <row r="50" spans="1:7">
      <c r="A50">
        <v>11</v>
      </c>
      <c r="B50" s="7" t="s">
        <v>79</v>
      </c>
      <c r="C50" s="7" t="s">
        <v>163</v>
      </c>
      <c r="D50" s="7">
        <v>470</v>
      </c>
      <c r="E50" s="3">
        <v>2.12</v>
      </c>
      <c r="F50" s="10">
        <v>16</v>
      </c>
      <c r="G50" s="22">
        <f t="shared" si="3"/>
        <v>1</v>
      </c>
    </row>
    <row r="51" spans="1:7">
      <c r="A51">
        <v>12</v>
      </c>
      <c r="B51" s="7" t="s">
        <v>79</v>
      </c>
      <c r="C51" s="7" t="s">
        <v>86</v>
      </c>
      <c r="D51" s="7">
        <v>480</v>
      </c>
      <c r="E51" s="3">
        <v>5.08</v>
      </c>
      <c r="F51" s="10">
        <v>4</v>
      </c>
      <c r="G51" s="22">
        <f t="shared" si="3"/>
        <v>13</v>
      </c>
    </row>
    <row r="52" spans="1:7">
      <c r="A52">
        <v>13</v>
      </c>
      <c r="B52" s="7" t="s">
        <v>80</v>
      </c>
      <c r="C52" s="7" t="s">
        <v>217</v>
      </c>
      <c r="D52" s="7">
        <v>482</v>
      </c>
      <c r="E52" s="3">
        <v>4.3899999999999997</v>
      </c>
      <c r="F52" s="10">
        <v>7</v>
      </c>
      <c r="G52" s="22">
        <f t="shared" si="3"/>
        <v>10</v>
      </c>
    </row>
    <row r="53" spans="1:7">
      <c r="A53">
        <v>14</v>
      </c>
      <c r="B53" s="7" t="s">
        <v>80</v>
      </c>
      <c r="C53" s="7" t="s">
        <v>218</v>
      </c>
      <c r="D53" s="7">
        <v>492</v>
      </c>
      <c r="E53" s="3">
        <v>3.34</v>
      </c>
      <c r="F53" s="10">
        <v>14</v>
      </c>
      <c r="G53" s="22">
        <f t="shared" si="3"/>
        <v>3</v>
      </c>
    </row>
    <row r="54" spans="1:7">
      <c r="A54">
        <v>15</v>
      </c>
      <c r="B54" s="7" t="s">
        <v>164</v>
      </c>
      <c r="C54" s="7" t="s">
        <v>169</v>
      </c>
      <c r="D54" s="7">
        <v>505</v>
      </c>
      <c r="E54" s="3">
        <v>5.4</v>
      </c>
      <c r="F54" s="10">
        <v>3</v>
      </c>
      <c r="G54" s="22">
        <f t="shared" si="3"/>
        <v>14</v>
      </c>
    </row>
    <row r="55" spans="1:7">
      <c r="A55">
        <v>16</v>
      </c>
      <c r="B55" s="7" t="s">
        <v>164</v>
      </c>
      <c r="C55" s="7" t="s">
        <v>170</v>
      </c>
      <c r="D55" s="7">
        <v>511</v>
      </c>
      <c r="E55" s="3">
        <v>3.8</v>
      </c>
      <c r="F55" s="10">
        <v>11</v>
      </c>
      <c r="G55" s="22">
        <f t="shared" si="3"/>
        <v>6</v>
      </c>
    </row>
    <row r="58" spans="1:7" ht="12" customHeight="1">
      <c r="B58" s="1" t="s">
        <v>5</v>
      </c>
      <c r="D58" s="1" t="s">
        <v>13</v>
      </c>
      <c r="E58" s="1" t="s">
        <v>12</v>
      </c>
      <c r="F58" s="6" t="s">
        <v>6</v>
      </c>
      <c r="G58" s="1" t="s">
        <v>2</v>
      </c>
    </row>
    <row r="59" spans="1:7" ht="12" customHeight="1">
      <c r="A59">
        <v>1</v>
      </c>
      <c r="B59" s="7" t="s">
        <v>139</v>
      </c>
      <c r="C59" s="7" t="s">
        <v>144</v>
      </c>
      <c r="D59" s="1">
        <v>420</v>
      </c>
      <c r="E59" s="7" t="s">
        <v>264</v>
      </c>
      <c r="F59" s="10">
        <v>6</v>
      </c>
      <c r="G59" s="22">
        <f t="shared" ref="G59:G74" si="4">IF(F59="",0, ($D$1*2+1)-F59)</f>
        <v>11</v>
      </c>
    </row>
    <row r="60" spans="1:7" ht="12" customHeight="1">
      <c r="A60">
        <v>2</v>
      </c>
      <c r="B60" s="7" t="s">
        <v>139</v>
      </c>
      <c r="C60" s="7" t="s">
        <v>141</v>
      </c>
      <c r="D60" s="1">
        <v>411</v>
      </c>
      <c r="E60" s="7" t="s">
        <v>273</v>
      </c>
      <c r="F60" s="10">
        <v>15</v>
      </c>
      <c r="G60" s="22">
        <f t="shared" si="4"/>
        <v>2</v>
      </c>
    </row>
    <row r="61" spans="1:7">
      <c r="A61">
        <v>3</v>
      </c>
      <c r="B61" t="s">
        <v>76</v>
      </c>
      <c r="C61" s="7" t="s">
        <v>149</v>
      </c>
      <c r="D61">
        <v>424</v>
      </c>
      <c r="E61" s="8" t="s">
        <v>263</v>
      </c>
      <c r="F61" s="10">
        <v>5</v>
      </c>
      <c r="G61" s="22">
        <f t="shared" si="4"/>
        <v>12</v>
      </c>
    </row>
    <row r="62" spans="1:7">
      <c r="A62">
        <v>4</v>
      </c>
      <c r="B62" t="s">
        <v>76</v>
      </c>
      <c r="C62" s="7" t="s">
        <v>147</v>
      </c>
      <c r="D62" s="1">
        <v>431</v>
      </c>
      <c r="E62" s="7" t="s">
        <v>268</v>
      </c>
      <c r="F62" s="10">
        <v>11</v>
      </c>
      <c r="G62" s="22">
        <f t="shared" si="4"/>
        <v>6</v>
      </c>
    </row>
    <row r="63" spans="1:7">
      <c r="A63">
        <v>5</v>
      </c>
      <c r="B63" t="s">
        <v>77</v>
      </c>
      <c r="C63" s="7" t="s">
        <v>152</v>
      </c>
      <c r="D63" s="1">
        <v>433</v>
      </c>
      <c r="E63" s="7" t="s">
        <v>266</v>
      </c>
      <c r="F63" s="10">
        <v>8</v>
      </c>
      <c r="G63" s="22">
        <f t="shared" si="4"/>
        <v>9</v>
      </c>
    </row>
    <row r="64" spans="1:7">
      <c r="A64">
        <v>6</v>
      </c>
      <c r="B64" t="s">
        <v>77</v>
      </c>
      <c r="C64" s="7" t="s">
        <v>154</v>
      </c>
      <c r="D64" s="1">
        <v>443</v>
      </c>
      <c r="E64" s="7" t="s">
        <v>260</v>
      </c>
      <c r="F64" s="10">
        <v>2</v>
      </c>
      <c r="G64" s="1">
        <f t="shared" si="4"/>
        <v>15</v>
      </c>
    </row>
    <row r="65" spans="1:7">
      <c r="A65">
        <v>7</v>
      </c>
      <c r="B65" t="s">
        <v>43</v>
      </c>
      <c r="C65" s="7" t="s">
        <v>45</v>
      </c>
      <c r="D65" s="1">
        <v>445</v>
      </c>
      <c r="E65" s="7" t="s">
        <v>265</v>
      </c>
      <c r="F65" s="10">
        <v>7</v>
      </c>
      <c r="G65" s="22">
        <f t="shared" si="4"/>
        <v>10</v>
      </c>
    </row>
    <row r="66" spans="1:7">
      <c r="A66">
        <v>8</v>
      </c>
      <c r="B66" t="s">
        <v>43</v>
      </c>
      <c r="C66" s="7" t="s">
        <v>82</v>
      </c>
      <c r="D66" s="1">
        <v>451</v>
      </c>
      <c r="E66" s="7" t="s">
        <v>270</v>
      </c>
      <c r="F66" s="10">
        <v>12</v>
      </c>
      <c r="G66" s="22">
        <f t="shared" si="4"/>
        <v>5</v>
      </c>
    </row>
    <row r="67" spans="1:7">
      <c r="A67">
        <v>9</v>
      </c>
      <c r="B67" t="s">
        <v>78</v>
      </c>
      <c r="C67" s="7" t="s">
        <v>83</v>
      </c>
      <c r="D67" s="1">
        <v>466</v>
      </c>
      <c r="E67" s="7" t="s">
        <v>262</v>
      </c>
      <c r="F67" s="10">
        <v>4</v>
      </c>
      <c r="G67" s="22">
        <f t="shared" si="4"/>
        <v>13</v>
      </c>
    </row>
    <row r="68" spans="1:7">
      <c r="A68">
        <v>10</v>
      </c>
      <c r="B68" t="s">
        <v>78</v>
      </c>
      <c r="C68" s="7" t="s">
        <v>157</v>
      </c>
      <c r="D68" s="1">
        <v>457</v>
      </c>
      <c r="E68" s="7" t="s">
        <v>272</v>
      </c>
      <c r="F68" s="10">
        <v>14</v>
      </c>
      <c r="G68" s="22">
        <f t="shared" si="4"/>
        <v>3</v>
      </c>
    </row>
    <row r="69" spans="1:7">
      <c r="A69">
        <v>11</v>
      </c>
      <c r="B69" s="7" t="s">
        <v>79</v>
      </c>
      <c r="C69" s="7" t="s">
        <v>163</v>
      </c>
      <c r="D69" s="1">
        <v>470</v>
      </c>
      <c r="E69" s="7" t="s">
        <v>274</v>
      </c>
      <c r="F69" s="10">
        <v>16</v>
      </c>
      <c r="G69" s="22">
        <f t="shared" si="4"/>
        <v>1</v>
      </c>
    </row>
    <row r="70" spans="1:7">
      <c r="A70">
        <v>12</v>
      </c>
      <c r="B70" s="7" t="s">
        <v>79</v>
      </c>
      <c r="C70" s="7" t="s">
        <v>162</v>
      </c>
      <c r="D70" s="1">
        <v>476</v>
      </c>
      <c r="E70" s="7" t="s">
        <v>269</v>
      </c>
      <c r="F70" s="10">
        <v>10</v>
      </c>
      <c r="G70" s="22">
        <f t="shared" si="4"/>
        <v>7</v>
      </c>
    </row>
    <row r="71" spans="1:7">
      <c r="A71">
        <v>13</v>
      </c>
      <c r="B71" s="7" t="s">
        <v>80</v>
      </c>
      <c r="C71" s="7" t="s">
        <v>89</v>
      </c>
      <c r="D71" s="1">
        <v>483</v>
      </c>
      <c r="E71" s="7" t="s">
        <v>267</v>
      </c>
      <c r="F71" s="10">
        <v>9</v>
      </c>
      <c r="G71" s="22">
        <f t="shared" si="4"/>
        <v>8</v>
      </c>
    </row>
    <row r="72" spans="1:7">
      <c r="A72">
        <v>14</v>
      </c>
      <c r="B72" s="7" t="s">
        <v>80</v>
      </c>
      <c r="C72" s="7" t="s">
        <v>90</v>
      </c>
      <c r="D72" s="1">
        <v>489</v>
      </c>
      <c r="E72" s="7" t="s">
        <v>271</v>
      </c>
      <c r="F72" s="10">
        <v>13</v>
      </c>
      <c r="G72" s="22">
        <f t="shared" si="4"/>
        <v>4</v>
      </c>
    </row>
    <row r="73" spans="1:7">
      <c r="A73">
        <v>15</v>
      </c>
      <c r="B73" s="7" t="s">
        <v>164</v>
      </c>
      <c r="C73" s="7" t="s">
        <v>169</v>
      </c>
      <c r="D73" s="1">
        <v>505</v>
      </c>
      <c r="E73" s="7" t="s">
        <v>259</v>
      </c>
      <c r="F73" s="10">
        <v>1</v>
      </c>
      <c r="G73" s="1">
        <f t="shared" si="4"/>
        <v>16</v>
      </c>
    </row>
    <row r="74" spans="1:7">
      <c r="A74">
        <v>16</v>
      </c>
      <c r="B74" s="7" t="s">
        <v>164</v>
      </c>
      <c r="C74" s="7" t="s">
        <v>170</v>
      </c>
      <c r="D74" s="1">
        <v>511</v>
      </c>
      <c r="E74" s="7" t="s">
        <v>261</v>
      </c>
      <c r="F74" s="10">
        <v>3</v>
      </c>
      <c r="G74" s="22">
        <f t="shared" si="4"/>
        <v>14</v>
      </c>
    </row>
    <row r="77" spans="1:7">
      <c r="B77" s="11" t="s">
        <v>8</v>
      </c>
      <c r="C77" s="12"/>
      <c r="D77" s="11" t="s">
        <v>2</v>
      </c>
      <c r="E77" s="11" t="s">
        <v>6</v>
      </c>
      <c r="F77" s="6"/>
    </row>
    <row r="78" spans="1:7">
      <c r="B78" s="13" t="s">
        <v>139</v>
      </c>
      <c r="C78" s="12"/>
      <c r="D78" s="23">
        <f>G4+G5+G22+G23+G40+G41+G59+G60+L5</f>
        <v>69</v>
      </c>
      <c r="E78" s="13">
        <v>5</v>
      </c>
      <c r="F78" s="6"/>
    </row>
    <row r="79" spans="1:7">
      <c r="B79" s="12" t="s">
        <v>33</v>
      </c>
      <c r="C79" s="12"/>
      <c r="D79" s="14">
        <f>+G6+G7+G24+G25+G42+G43+G61+G62+L6</f>
        <v>83</v>
      </c>
      <c r="E79" s="12">
        <v>3</v>
      </c>
    </row>
    <row r="80" spans="1:7">
      <c r="B80" s="12" t="s">
        <v>77</v>
      </c>
      <c r="C80" s="12"/>
      <c r="D80" s="14">
        <f>+G8+G9+G26+G27+G44+G45+G63+G64+L7</f>
        <v>117</v>
      </c>
      <c r="E80" s="12">
        <v>1</v>
      </c>
    </row>
    <row r="81" spans="2:5">
      <c r="B81" s="12" t="s">
        <v>43</v>
      </c>
      <c r="C81" s="12"/>
      <c r="D81" s="14">
        <f>+G10+G11+G28+G29+G46+G47+G65+G66+L8</f>
        <v>75</v>
      </c>
      <c r="E81" s="12">
        <v>4</v>
      </c>
    </row>
    <row r="82" spans="2:5">
      <c r="B82" s="13" t="s">
        <v>78</v>
      </c>
      <c r="C82" s="12"/>
      <c r="D82" s="14">
        <f>+G12+G13+G30+G31+G48+G49+G67+G68+L9</f>
        <v>66</v>
      </c>
      <c r="E82" s="12">
        <v>6</v>
      </c>
    </row>
    <row r="83" spans="2:5">
      <c r="B83" s="13" t="s">
        <v>79</v>
      </c>
      <c r="C83" s="12"/>
      <c r="D83" s="14">
        <f>+G14+G15+G32+G33+G50+G51+G69+G70+L10</f>
        <v>44</v>
      </c>
      <c r="E83" s="12">
        <v>8</v>
      </c>
    </row>
    <row r="84" spans="2:5">
      <c r="B84" s="13" t="s">
        <v>80</v>
      </c>
      <c r="C84" s="12"/>
      <c r="D84" s="14">
        <f>+G16+G17+G34+G35+G52+G53+G71+G72+L11</f>
        <v>58</v>
      </c>
      <c r="E84" s="12">
        <v>7</v>
      </c>
    </row>
    <row r="85" spans="2:5">
      <c r="B85" s="13" t="s">
        <v>164</v>
      </c>
      <c r="C85" s="12"/>
      <c r="D85" s="14">
        <f>G18+G19+G36+G37+G54+G55+G73+G74+L12</f>
        <v>113</v>
      </c>
      <c r="E85" s="12">
        <v>2</v>
      </c>
    </row>
    <row r="87" spans="2:5">
      <c r="B87" t="s">
        <v>9</v>
      </c>
    </row>
    <row r="88" spans="2:5">
      <c r="B88" t="s">
        <v>10</v>
      </c>
    </row>
  </sheetData>
  <sortState ref="A59:G74">
    <sortCondition ref="A59:A74"/>
  </sortState>
  <phoneticPr fontId="2" type="noConversion"/>
  <pageMargins left="0.4" right="0.45" top="1" bottom="0.28000000000000003" header="0.5" footer="0.19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N88"/>
  <sheetViews>
    <sheetView tabSelected="1" topLeftCell="A55" workbookViewId="0">
      <selection activeCell="D85" sqref="D85"/>
    </sheetView>
  </sheetViews>
  <sheetFormatPr baseColWidth="10" defaultColWidth="8.83203125" defaultRowHeight="12" x14ac:dyDescent="0"/>
  <cols>
    <col min="2" max="2" width="24.1640625" customWidth="1"/>
    <col min="3" max="3" width="21" customWidth="1"/>
    <col min="10" max="10" width="23.83203125" customWidth="1"/>
    <col min="14" max="14" width="14.5" customWidth="1"/>
  </cols>
  <sheetData>
    <row r="1" spans="1:14">
      <c r="B1" s="1" t="s">
        <v>16</v>
      </c>
      <c r="C1" s="21" t="s">
        <v>106</v>
      </c>
      <c r="D1" s="17">
        <v>8</v>
      </c>
      <c r="F1" s="18" t="s">
        <v>107</v>
      </c>
    </row>
    <row r="2" spans="1:14">
      <c r="M2" s="19" t="s">
        <v>105</v>
      </c>
    </row>
    <row r="3" spans="1:14">
      <c r="B3" s="1" t="s">
        <v>0</v>
      </c>
      <c r="C3" s="1" t="s">
        <v>20</v>
      </c>
      <c r="D3" s="1" t="s">
        <v>13</v>
      </c>
      <c r="E3" s="1" t="s">
        <v>1</v>
      </c>
      <c r="F3" s="1" t="s">
        <v>6</v>
      </c>
      <c r="G3" s="1" t="s">
        <v>2</v>
      </c>
      <c r="J3" s="1" t="s">
        <v>7</v>
      </c>
      <c r="K3" s="1" t="s">
        <v>12</v>
      </c>
      <c r="L3" s="1" t="s">
        <v>6</v>
      </c>
      <c r="M3" s="1" t="s">
        <v>2</v>
      </c>
      <c r="N3" s="1" t="s">
        <v>17</v>
      </c>
    </row>
    <row r="4" spans="1:14">
      <c r="A4">
        <v>1</v>
      </c>
      <c r="B4" s="7" t="s">
        <v>22</v>
      </c>
      <c r="C4" s="7" t="s">
        <v>47</v>
      </c>
      <c r="D4">
        <v>314</v>
      </c>
      <c r="E4" s="3">
        <v>8.58</v>
      </c>
      <c r="F4" s="10">
        <v>7</v>
      </c>
      <c r="G4" s="22">
        <f t="shared" ref="G4:G19" si="0">IF(F4="",0,$D$1*2+1-F4)</f>
        <v>10</v>
      </c>
      <c r="J4" s="7" t="s">
        <v>22</v>
      </c>
      <c r="K4" s="7" t="s">
        <v>230</v>
      </c>
      <c r="L4" s="2">
        <v>2</v>
      </c>
      <c r="M4" s="22">
        <f>IF(L4="",0,($D$1+1-L4)*2)</f>
        <v>14</v>
      </c>
      <c r="N4">
        <v>318</v>
      </c>
    </row>
    <row r="5" spans="1:14">
      <c r="A5">
        <v>2</v>
      </c>
      <c r="B5" s="7" t="s">
        <v>22</v>
      </c>
      <c r="C5" s="7" t="s">
        <v>19</v>
      </c>
      <c r="D5">
        <v>318</v>
      </c>
      <c r="E5" s="3">
        <v>10.28</v>
      </c>
      <c r="F5" s="10">
        <v>2</v>
      </c>
      <c r="G5" s="22">
        <f t="shared" si="0"/>
        <v>15</v>
      </c>
      <c r="J5" s="7" t="s">
        <v>110</v>
      </c>
      <c r="K5" s="7" t="s">
        <v>231</v>
      </c>
      <c r="L5" s="2">
        <v>3</v>
      </c>
      <c r="M5" s="22">
        <f t="shared" ref="M5:M11" si="1">IF(L5="",0,($D$1+1-L5)*2)</f>
        <v>12</v>
      </c>
      <c r="N5">
        <v>330</v>
      </c>
    </row>
    <row r="6" spans="1:14">
      <c r="A6">
        <v>3</v>
      </c>
      <c r="B6" s="7" t="s">
        <v>109</v>
      </c>
      <c r="C6" s="7" t="s">
        <v>65</v>
      </c>
      <c r="D6">
        <v>326</v>
      </c>
      <c r="E6" s="3">
        <v>8.2100000000000009</v>
      </c>
      <c r="F6" s="10">
        <v>9</v>
      </c>
      <c r="G6" s="22">
        <f t="shared" si="0"/>
        <v>8</v>
      </c>
      <c r="J6" s="7" t="s">
        <v>112</v>
      </c>
      <c r="K6" s="7" t="s">
        <v>232</v>
      </c>
      <c r="L6" s="2">
        <v>6</v>
      </c>
      <c r="M6" s="22">
        <f t="shared" si="1"/>
        <v>6</v>
      </c>
      <c r="N6">
        <v>347</v>
      </c>
    </row>
    <row r="7" spans="1:14">
      <c r="A7">
        <v>4</v>
      </c>
      <c r="B7" s="7" t="s">
        <v>109</v>
      </c>
      <c r="C7" s="7" t="s">
        <v>64</v>
      </c>
      <c r="D7">
        <v>327</v>
      </c>
      <c r="E7" s="3">
        <v>8.89</v>
      </c>
      <c r="F7" s="10">
        <v>4</v>
      </c>
      <c r="G7" s="22">
        <f t="shared" si="0"/>
        <v>13</v>
      </c>
      <c r="J7" s="7" t="s">
        <v>62</v>
      </c>
      <c r="K7" s="7" t="s">
        <v>233</v>
      </c>
      <c r="L7" s="2">
        <v>1</v>
      </c>
      <c r="M7" s="22">
        <f t="shared" si="1"/>
        <v>16</v>
      </c>
      <c r="N7">
        <v>349</v>
      </c>
    </row>
    <row r="8" spans="1:14">
      <c r="A8">
        <v>5</v>
      </c>
      <c r="B8" s="7" t="s">
        <v>112</v>
      </c>
      <c r="C8" s="7" t="s">
        <v>66</v>
      </c>
      <c r="D8">
        <v>337</v>
      </c>
      <c r="E8" s="3">
        <v>7.61</v>
      </c>
      <c r="F8" s="10">
        <v>13</v>
      </c>
      <c r="G8" s="22">
        <f t="shared" si="0"/>
        <v>4</v>
      </c>
      <c r="J8" t="s">
        <v>59</v>
      </c>
      <c r="K8" s="7" t="s">
        <v>234</v>
      </c>
      <c r="L8" s="2">
        <v>7</v>
      </c>
      <c r="M8" s="22">
        <f t="shared" si="1"/>
        <v>4</v>
      </c>
      <c r="N8">
        <v>365</v>
      </c>
    </row>
    <row r="9" spans="1:14">
      <c r="A9">
        <v>6</v>
      </c>
      <c r="B9" s="7" t="s">
        <v>113</v>
      </c>
      <c r="C9" s="7" t="s">
        <v>34</v>
      </c>
      <c r="D9">
        <v>338</v>
      </c>
      <c r="E9" s="3">
        <v>8.57</v>
      </c>
      <c r="F9" s="10">
        <v>8</v>
      </c>
      <c r="G9" s="22">
        <f t="shared" si="0"/>
        <v>9</v>
      </c>
      <c r="J9" s="7" t="s">
        <v>44</v>
      </c>
      <c r="K9" s="7" t="s">
        <v>235</v>
      </c>
      <c r="L9" s="2">
        <v>5</v>
      </c>
      <c r="M9" s="22">
        <f t="shared" si="1"/>
        <v>8</v>
      </c>
      <c r="N9">
        <v>374</v>
      </c>
    </row>
    <row r="10" spans="1:14">
      <c r="A10">
        <v>7</v>
      </c>
      <c r="B10" s="7" t="s">
        <v>62</v>
      </c>
      <c r="C10" s="7" t="s">
        <v>117</v>
      </c>
      <c r="D10">
        <v>349</v>
      </c>
      <c r="E10" s="3">
        <v>7.78</v>
      </c>
      <c r="F10" s="10">
        <v>11</v>
      </c>
      <c r="G10" s="22">
        <f t="shared" si="0"/>
        <v>6</v>
      </c>
      <c r="J10" s="7" t="s">
        <v>60</v>
      </c>
      <c r="K10" s="7" t="s">
        <v>236</v>
      </c>
      <c r="L10" s="2">
        <v>4</v>
      </c>
      <c r="M10" s="22">
        <f t="shared" si="1"/>
        <v>10</v>
      </c>
      <c r="N10">
        <v>395</v>
      </c>
    </row>
    <row r="11" spans="1:14">
      <c r="A11">
        <v>8</v>
      </c>
      <c r="B11" s="7" t="s">
        <v>62</v>
      </c>
      <c r="C11" s="7" t="s">
        <v>118</v>
      </c>
      <c r="D11">
        <v>385</v>
      </c>
      <c r="E11" s="3">
        <v>10.56</v>
      </c>
      <c r="F11" s="10">
        <v>1</v>
      </c>
      <c r="G11" s="22">
        <f t="shared" si="0"/>
        <v>16</v>
      </c>
      <c r="J11" s="7" t="s">
        <v>136</v>
      </c>
      <c r="K11" s="7" t="s">
        <v>237</v>
      </c>
      <c r="L11" s="2">
        <v>8</v>
      </c>
      <c r="M11" s="22">
        <f t="shared" si="1"/>
        <v>2</v>
      </c>
      <c r="N11">
        <v>400</v>
      </c>
    </row>
    <row r="12" spans="1:14">
      <c r="A12">
        <v>9</v>
      </c>
      <c r="B12" t="s">
        <v>59</v>
      </c>
      <c r="C12" s="7" t="s">
        <v>28</v>
      </c>
      <c r="D12">
        <v>364</v>
      </c>
      <c r="E12" s="3">
        <v>7.61</v>
      </c>
      <c r="F12" s="10">
        <v>13</v>
      </c>
      <c r="G12" s="22">
        <f t="shared" si="0"/>
        <v>4</v>
      </c>
      <c r="J12" s="7"/>
      <c r="K12" s="7"/>
    </row>
    <row r="13" spans="1:14">
      <c r="A13">
        <v>10</v>
      </c>
      <c r="B13" t="s">
        <v>59</v>
      </c>
      <c r="C13" s="7" t="s">
        <v>124</v>
      </c>
      <c r="D13">
        <v>361</v>
      </c>
      <c r="E13" s="3">
        <v>7.76</v>
      </c>
      <c r="F13" s="10">
        <v>12</v>
      </c>
      <c r="G13" s="22">
        <f t="shared" si="0"/>
        <v>5</v>
      </c>
      <c r="J13" s="7"/>
      <c r="K13" s="7"/>
    </row>
    <row r="14" spans="1:14">
      <c r="A14">
        <v>11</v>
      </c>
      <c r="B14" s="7" t="s">
        <v>44</v>
      </c>
      <c r="C14" s="7" t="s">
        <v>132</v>
      </c>
      <c r="D14">
        <v>374</v>
      </c>
      <c r="E14" s="3">
        <v>8.6</v>
      </c>
      <c r="F14" s="10">
        <v>6</v>
      </c>
      <c r="G14" s="22">
        <f t="shared" si="0"/>
        <v>11</v>
      </c>
    </row>
    <row r="15" spans="1:14">
      <c r="A15">
        <v>12</v>
      </c>
      <c r="B15" s="7" t="s">
        <v>44</v>
      </c>
      <c r="C15" s="7" t="s">
        <v>128</v>
      </c>
      <c r="D15">
        <v>381</v>
      </c>
      <c r="E15" s="3">
        <v>7.88</v>
      </c>
      <c r="F15" s="10">
        <v>10</v>
      </c>
      <c r="G15" s="22">
        <f t="shared" si="0"/>
        <v>7</v>
      </c>
    </row>
    <row r="16" spans="1:14">
      <c r="A16">
        <v>13</v>
      </c>
      <c r="B16" s="7" t="s">
        <v>60</v>
      </c>
      <c r="C16" s="7" t="s">
        <v>133</v>
      </c>
      <c r="D16">
        <v>395</v>
      </c>
      <c r="E16" s="3">
        <v>9.93</v>
      </c>
      <c r="F16" s="10">
        <v>3</v>
      </c>
      <c r="G16" s="22">
        <f t="shared" si="0"/>
        <v>14</v>
      </c>
    </row>
    <row r="17" spans="1:7">
      <c r="A17">
        <v>14</v>
      </c>
      <c r="B17" s="7" t="s">
        <v>60</v>
      </c>
      <c r="C17" s="7" t="s">
        <v>134</v>
      </c>
      <c r="D17">
        <v>390</v>
      </c>
      <c r="E17" s="3">
        <v>8.86</v>
      </c>
      <c r="F17" s="10">
        <v>5</v>
      </c>
      <c r="G17" s="22">
        <f t="shared" si="0"/>
        <v>12</v>
      </c>
    </row>
    <row r="18" spans="1:7">
      <c r="A18">
        <v>15</v>
      </c>
      <c r="B18" s="7" t="s">
        <v>136</v>
      </c>
      <c r="C18" s="7" t="s">
        <v>137</v>
      </c>
      <c r="D18">
        <v>405</v>
      </c>
      <c r="E18" s="3">
        <v>6.8</v>
      </c>
      <c r="F18" s="10">
        <v>16</v>
      </c>
      <c r="G18" s="22">
        <f t="shared" si="0"/>
        <v>1</v>
      </c>
    </row>
    <row r="19" spans="1:7">
      <c r="A19">
        <v>16</v>
      </c>
      <c r="B19" s="7" t="s">
        <v>136</v>
      </c>
      <c r="C19" s="7" t="s">
        <v>72</v>
      </c>
      <c r="D19">
        <v>397</v>
      </c>
      <c r="E19" s="3">
        <v>7.49</v>
      </c>
      <c r="F19" s="10">
        <v>15</v>
      </c>
      <c r="G19" s="22">
        <f t="shared" si="0"/>
        <v>2</v>
      </c>
    </row>
    <row r="20" spans="1:7">
      <c r="B20" s="7"/>
      <c r="C20" s="7"/>
      <c r="E20" s="3"/>
      <c r="F20" s="5"/>
      <c r="G20" s="5"/>
    </row>
    <row r="21" spans="1:7">
      <c r="B21" s="1" t="s">
        <v>4</v>
      </c>
      <c r="C21" s="1" t="s">
        <v>20</v>
      </c>
      <c r="D21" s="1" t="s">
        <v>13</v>
      </c>
      <c r="E21" s="1" t="s">
        <v>1</v>
      </c>
      <c r="F21" s="1" t="s">
        <v>6</v>
      </c>
      <c r="G21" s="1" t="s">
        <v>2</v>
      </c>
    </row>
    <row r="22" spans="1:7">
      <c r="A22">
        <v>1</v>
      </c>
      <c r="B22" s="7" t="s">
        <v>22</v>
      </c>
      <c r="C22" s="7" t="s">
        <v>63</v>
      </c>
      <c r="D22">
        <v>323</v>
      </c>
      <c r="E22" s="3">
        <v>1.4</v>
      </c>
      <c r="F22" s="10">
        <v>2</v>
      </c>
      <c r="G22" s="22">
        <f t="shared" ref="G22:G37" si="2">IF(F22="",0,$D$1*2+1-F22)</f>
        <v>15</v>
      </c>
    </row>
    <row r="23" spans="1:7">
      <c r="A23">
        <v>2</v>
      </c>
      <c r="B23" s="7" t="s">
        <v>22</v>
      </c>
      <c r="C23" s="7" t="s">
        <v>108</v>
      </c>
      <c r="D23">
        <v>322</v>
      </c>
      <c r="E23" s="3">
        <v>1.25</v>
      </c>
      <c r="F23" s="10">
        <v>13</v>
      </c>
      <c r="G23" s="22">
        <f t="shared" si="2"/>
        <v>4</v>
      </c>
    </row>
    <row r="24" spans="1:7">
      <c r="A24">
        <v>3</v>
      </c>
      <c r="B24" s="7" t="s">
        <v>110</v>
      </c>
      <c r="C24" s="7" t="s">
        <v>111</v>
      </c>
      <c r="D24">
        <v>333</v>
      </c>
      <c r="E24" s="3">
        <v>1.35</v>
      </c>
      <c r="F24" s="10">
        <v>4</v>
      </c>
      <c r="G24" s="22">
        <f t="shared" si="2"/>
        <v>13</v>
      </c>
    </row>
    <row r="25" spans="1:7">
      <c r="A25">
        <v>4</v>
      </c>
      <c r="B25" s="7" t="s">
        <v>110</v>
      </c>
      <c r="C25" s="7" t="s">
        <v>29</v>
      </c>
      <c r="D25">
        <v>325</v>
      </c>
      <c r="E25" s="3">
        <v>1.3</v>
      </c>
      <c r="F25" s="10">
        <v>8</v>
      </c>
      <c r="G25" s="22">
        <f t="shared" si="2"/>
        <v>9</v>
      </c>
    </row>
    <row r="26" spans="1:7">
      <c r="A26">
        <v>5</v>
      </c>
      <c r="B26" s="7" t="s">
        <v>112</v>
      </c>
      <c r="C26" s="7" t="s">
        <v>114</v>
      </c>
      <c r="D26">
        <v>343</v>
      </c>
      <c r="E26" s="3">
        <v>1.3</v>
      </c>
      <c r="F26" s="10">
        <v>8</v>
      </c>
      <c r="G26" s="22">
        <f t="shared" si="2"/>
        <v>9</v>
      </c>
    </row>
    <row r="27" spans="1:7">
      <c r="A27">
        <v>6</v>
      </c>
      <c r="B27" s="7" t="s">
        <v>112</v>
      </c>
      <c r="C27" s="7" t="s">
        <v>115</v>
      </c>
      <c r="D27">
        <v>346</v>
      </c>
      <c r="E27" s="3">
        <v>1.35</v>
      </c>
      <c r="F27" s="10">
        <v>4</v>
      </c>
      <c r="G27" s="22">
        <f t="shared" si="2"/>
        <v>13</v>
      </c>
    </row>
    <row r="28" spans="1:7">
      <c r="A28">
        <v>7</v>
      </c>
      <c r="B28" s="7" t="s">
        <v>58</v>
      </c>
      <c r="C28" s="7" t="s">
        <v>119</v>
      </c>
      <c r="D28">
        <v>352</v>
      </c>
      <c r="E28" s="3">
        <v>1.2</v>
      </c>
      <c r="F28" s="10">
        <v>16</v>
      </c>
      <c r="G28" s="22">
        <f t="shared" si="2"/>
        <v>1</v>
      </c>
    </row>
    <row r="29" spans="1:7">
      <c r="A29">
        <v>8</v>
      </c>
      <c r="B29" s="7" t="s">
        <v>58</v>
      </c>
      <c r="C29" s="7" t="s">
        <v>120</v>
      </c>
      <c r="D29">
        <v>351</v>
      </c>
      <c r="E29" s="3">
        <v>1.45</v>
      </c>
      <c r="F29" s="10">
        <v>1</v>
      </c>
      <c r="G29" s="22">
        <f t="shared" si="2"/>
        <v>16</v>
      </c>
    </row>
    <row r="30" spans="1:7">
      <c r="A30">
        <v>9</v>
      </c>
      <c r="B30" t="s">
        <v>59</v>
      </c>
      <c r="C30" s="7" t="s">
        <v>68</v>
      </c>
      <c r="D30">
        <v>366</v>
      </c>
      <c r="E30" s="3">
        <v>1.35</v>
      </c>
      <c r="F30" s="10">
        <v>4</v>
      </c>
      <c r="G30" s="22">
        <f t="shared" si="2"/>
        <v>13</v>
      </c>
    </row>
    <row r="31" spans="1:7">
      <c r="A31">
        <v>10</v>
      </c>
      <c r="B31" t="s">
        <v>59</v>
      </c>
      <c r="C31" s="7" t="s">
        <v>125</v>
      </c>
      <c r="D31">
        <v>362</v>
      </c>
      <c r="E31" s="3">
        <v>1.3</v>
      </c>
      <c r="F31" s="10">
        <v>8</v>
      </c>
      <c r="G31" s="22">
        <f t="shared" si="2"/>
        <v>9</v>
      </c>
    </row>
    <row r="32" spans="1:7">
      <c r="A32">
        <v>11</v>
      </c>
      <c r="B32" s="7" t="s">
        <v>44</v>
      </c>
      <c r="C32" s="7" t="s">
        <v>49</v>
      </c>
      <c r="D32">
        <v>379</v>
      </c>
      <c r="E32" s="3">
        <v>1.3</v>
      </c>
      <c r="F32" s="10">
        <v>8</v>
      </c>
      <c r="G32" s="22">
        <f t="shared" si="2"/>
        <v>9</v>
      </c>
    </row>
    <row r="33" spans="1:7">
      <c r="A33">
        <v>12</v>
      </c>
      <c r="B33" s="7" t="s">
        <v>44</v>
      </c>
      <c r="C33" s="7" t="s">
        <v>50</v>
      </c>
      <c r="D33">
        <v>374</v>
      </c>
      <c r="E33" s="3">
        <v>1.25</v>
      </c>
      <c r="F33" s="10">
        <v>13</v>
      </c>
      <c r="G33" s="22">
        <f t="shared" si="2"/>
        <v>4</v>
      </c>
    </row>
    <row r="34" spans="1:7">
      <c r="A34">
        <v>13</v>
      </c>
      <c r="B34" s="7" t="s">
        <v>60</v>
      </c>
      <c r="C34" s="7" t="s">
        <v>69</v>
      </c>
      <c r="D34">
        <v>392</v>
      </c>
      <c r="E34" s="3">
        <v>1.35</v>
      </c>
      <c r="F34" s="10">
        <v>4</v>
      </c>
      <c r="G34" s="22">
        <f t="shared" si="2"/>
        <v>13</v>
      </c>
    </row>
    <row r="35" spans="1:7">
      <c r="A35">
        <v>14</v>
      </c>
      <c r="B35" s="7" t="s">
        <v>60</v>
      </c>
      <c r="C35" s="7" t="s">
        <v>70</v>
      </c>
      <c r="D35">
        <v>387</v>
      </c>
      <c r="E35" s="3">
        <v>1.25</v>
      </c>
      <c r="F35" s="10">
        <v>13</v>
      </c>
      <c r="G35" s="22">
        <f t="shared" si="2"/>
        <v>4</v>
      </c>
    </row>
    <row r="36" spans="1:7">
      <c r="A36">
        <v>15</v>
      </c>
      <c r="B36" s="7" t="s">
        <v>136</v>
      </c>
      <c r="C36" s="7" t="s">
        <v>73</v>
      </c>
      <c r="D36">
        <v>403</v>
      </c>
      <c r="E36" s="3">
        <v>1.4</v>
      </c>
      <c r="F36" s="10">
        <v>2</v>
      </c>
      <c r="G36" s="22">
        <f t="shared" si="2"/>
        <v>15</v>
      </c>
    </row>
    <row r="37" spans="1:7">
      <c r="A37">
        <v>16</v>
      </c>
      <c r="B37" s="7" t="s">
        <v>136</v>
      </c>
      <c r="C37" s="7" t="s">
        <v>74</v>
      </c>
      <c r="D37">
        <v>401</v>
      </c>
      <c r="E37" s="3">
        <v>1.3</v>
      </c>
      <c r="F37" s="10">
        <v>8</v>
      </c>
      <c r="G37" s="22">
        <f t="shared" si="2"/>
        <v>9</v>
      </c>
    </row>
    <row r="38" spans="1:7">
      <c r="B38" s="7"/>
      <c r="C38" s="7"/>
      <c r="E38" s="3"/>
      <c r="F38" s="5"/>
      <c r="G38" s="5"/>
    </row>
    <row r="39" spans="1:7">
      <c r="B39" s="1" t="s">
        <v>3</v>
      </c>
      <c r="C39" s="1" t="s">
        <v>20</v>
      </c>
      <c r="D39" s="1" t="s">
        <v>13</v>
      </c>
      <c r="E39" s="1" t="s">
        <v>1</v>
      </c>
      <c r="F39" s="1" t="s">
        <v>6</v>
      </c>
      <c r="G39" s="1" t="s">
        <v>2</v>
      </c>
    </row>
    <row r="40" spans="1:7">
      <c r="A40">
        <v>1</v>
      </c>
      <c r="B40" s="7" t="s">
        <v>22</v>
      </c>
      <c r="C40" s="7" t="s">
        <v>48</v>
      </c>
      <c r="D40">
        <v>315</v>
      </c>
      <c r="E40" s="3">
        <v>3.27</v>
      </c>
      <c r="F40" s="10">
        <v>11</v>
      </c>
      <c r="G40" s="22">
        <f t="shared" ref="G40:G55" si="3">IF(F40="",0,$D$1*2+1-F40)</f>
        <v>6</v>
      </c>
    </row>
    <row r="41" spans="1:7">
      <c r="A41">
        <v>2</v>
      </c>
      <c r="B41" s="7" t="s">
        <v>22</v>
      </c>
      <c r="C41" s="7" t="s">
        <v>18</v>
      </c>
      <c r="D41">
        <v>324</v>
      </c>
      <c r="E41" s="9">
        <v>3.19</v>
      </c>
      <c r="F41" s="10">
        <v>12</v>
      </c>
      <c r="G41" s="22">
        <f t="shared" si="3"/>
        <v>5</v>
      </c>
    </row>
    <row r="42" spans="1:7">
      <c r="A42">
        <v>3</v>
      </c>
      <c r="B42" s="7" t="s">
        <v>110</v>
      </c>
      <c r="C42" s="7" t="s">
        <v>30</v>
      </c>
      <c r="D42">
        <v>330</v>
      </c>
      <c r="E42" s="3">
        <v>4.0999999999999996</v>
      </c>
      <c r="F42" s="10">
        <v>2</v>
      </c>
      <c r="G42" s="22">
        <f t="shared" si="3"/>
        <v>15</v>
      </c>
    </row>
    <row r="43" spans="1:7">
      <c r="A43">
        <v>4</v>
      </c>
      <c r="B43" s="7" t="s">
        <v>110</v>
      </c>
      <c r="C43" s="7" t="s">
        <v>35</v>
      </c>
      <c r="D43">
        <v>329</v>
      </c>
      <c r="E43" s="3">
        <v>3.49</v>
      </c>
      <c r="F43" s="10">
        <v>8</v>
      </c>
      <c r="G43" s="22">
        <f t="shared" si="3"/>
        <v>9</v>
      </c>
    </row>
    <row r="44" spans="1:7">
      <c r="A44">
        <v>5</v>
      </c>
      <c r="B44" s="7" t="s">
        <v>112</v>
      </c>
      <c r="C44" s="7" t="s">
        <v>67</v>
      </c>
      <c r="D44">
        <v>344</v>
      </c>
      <c r="E44" s="3">
        <v>3.8</v>
      </c>
      <c r="F44" s="10">
        <v>4</v>
      </c>
      <c r="G44" s="22">
        <f t="shared" si="3"/>
        <v>13</v>
      </c>
    </row>
    <row r="45" spans="1:7">
      <c r="A45">
        <v>6</v>
      </c>
      <c r="B45" s="7" t="s">
        <v>112</v>
      </c>
      <c r="C45" s="7" t="s">
        <v>116</v>
      </c>
      <c r="D45">
        <v>347</v>
      </c>
      <c r="E45" s="3">
        <v>3.02</v>
      </c>
      <c r="F45" s="10">
        <v>14</v>
      </c>
      <c r="G45" s="22">
        <f t="shared" si="3"/>
        <v>3</v>
      </c>
    </row>
    <row r="46" spans="1:7">
      <c r="A46">
        <v>7</v>
      </c>
      <c r="B46" s="7" t="s">
        <v>58</v>
      </c>
      <c r="C46" s="7" t="s">
        <v>121</v>
      </c>
      <c r="D46">
        <v>357</v>
      </c>
      <c r="E46" s="3">
        <v>4.46</v>
      </c>
      <c r="F46" s="10">
        <v>1</v>
      </c>
      <c r="G46" s="22">
        <f t="shared" si="3"/>
        <v>16</v>
      </c>
    </row>
    <row r="47" spans="1:7">
      <c r="A47">
        <v>8</v>
      </c>
      <c r="B47" s="7" t="s">
        <v>58</v>
      </c>
      <c r="C47" s="7" t="s">
        <v>122</v>
      </c>
      <c r="D47">
        <v>360</v>
      </c>
      <c r="E47" s="3">
        <v>3.95</v>
      </c>
      <c r="F47" s="10">
        <v>3</v>
      </c>
      <c r="G47" s="22">
        <f t="shared" si="3"/>
        <v>14</v>
      </c>
    </row>
    <row r="48" spans="1:7">
      <c r="A48">
        <v>9</v>
      </c>
      <c r="B48" t="s">
        <v>59</v>
      </c>
      <c r="C48" s="7" t="s">
        <v>126</v>
      </c>
      <c r="D48">
        <v>365</v>
      </c>
      <c r="E48" s="3">
        <v>2.97</v>
      </c>
      <c r="F48" s="10">
        <v>15</v>
      </c>
      <c r="G48" s="22">
        <f t="shared" si="3"/>
        <v>2</v>
      </c>
    </row>
    <row r="49" spans="1:7">
      <c r="A49">
        <v>10</v>
      </c>
      <c r="B49" t="s">
        <v>59</v>
      </c>
      <c r="C49" s="7" t="s">
        <v>127</v>
      </c>
      <c r="D49">
        <v>368</v>
      </c>
      <c r="E49" s="3">
        <v>3.52</v>
      </c>
      <c r="F49" s="10">
        <v>7</v>
      </c>
      <c r="G49" s="22">
        <f t="shared" si="3"/>
        <v>10</v>
      </c>
    </row>
    <row r="50" spans="1:7">
      <c r="A50">
        <v>11</v>
      </c>
      <c r="B50" s="7" t="s">
        <v>44</v>
      </c>
      <c r="C50" s="7" t="s">
        <v>129</v>
      </c>
      <c r="D50">
        <v>382</v>
      </c>
      <c r="E50" s="3">
        <v>3.41</v>
      </c>
      <c r="F50" s="10">
        <v>9</v>
      </c>
      <c r="G50" s="22">
        <f t="shared" si="3"/>
        <v>8</v>
      </c>
    </row>
    <row r="51" spans="1:7">
      <c r="A51">
        <v>12</v>
      </c>
      <c r="B51" s="7" t="s">
        <v>44</v>
      </c>
      <c r="C51" s="7" t="s">
        <v>130</v>
      </c>
      <c r="D51">
        <v>373</v>
      </c>
      <c r="E51" s="3">
        <v>3.29</v>
      </c>
      <c r="F51" s="10">
        <v>10</v>
      </c>
      <c r="G51" s="22">
        <f t="shared" si="3"/>
        <v>7</v>
      </c>
    </row>
    <row r="52" spans="1:7">
      <c r="A52">
        <v>13</v>
      </c>
      <c r="B52" s="7" t="s">
        <v>60</v>
      </c>
      <c r="C52" s="7" t="s">
        <v>71</v>
      </c>
      <c r="D52">
        <v>394</v>
      </c>
      <c r="E52" s="3">
        <v>3.63</v>
      </c>
      <c r="F52" s="10">
        <v>6</v>
      </c>
      <c r="G52" s="22">
        <f t="shared" si="3"/>
        <v>11</v>
      </c>
    </row>
    <row r="53" spans="1:7">
      <c r="A53">
        <v>14</v>
      </c>
      <c r="B53" s="7" t="s">
        <v>60</v>
      </c>
      <c r="C53" s="7" t="s">
        <v>135</v>
      </c>
      <c r="D53">
        <v>391</v>
      </c>
      <c r="E53" s="3">
        <v>2.91</v>
      </c>
      <c r="F53" s="10">
        <v>16</v>
      </c>
      <c r="G53" s="22">
        <f t="shared" si="3"/>
        <v>1</v>
      </c>
    </row>
    <row r="54" spans="1:7">
      <c r="A54">
        <v>15</v>
      </c>
      <c r="B54" s="7" t="s">
        <v>136</v>
      </c>
      <c r="C54" s="7" t="s">
        <v>138</v>
      </c>
      <c r="D54">
        <v>400</v>
      </c>
      <c r="E54" s="3">
        <v>3.11</v>
      </c>
      <c r="F54" s="10">
        <v>13</v>
      </c>
      <c r="G54" s="22">
        <f t="shared" si="3"/>
        <v>4</v>
      </c>
    </row>
    <row r="55" spans="1:7">
      <c r="A55">
        <v>16</v>
      </c>
      <c r="B55" s="7" t="s">
        <v>136</v>
      </c>
      <c r="C55" s="7" t="s">
        <v>75</v>
      </c>
      <c r="D55">
        <v>407</v>
      </c>
      <c r="E55" s="3">
        <v>3.77</v>
      </c>
      <c r="F55" s="10">
        <v>5</v>
      </c>
      <c r="G55" s="22">
        <f t="shared" si="3"/>
        <v>12</v>
      </c>
    </row>
    <row r="56" spans="1:7">
      <c r="F56" s="5"/>
    </row>
    <row r="57" spans="1:7">
      <c r="B57" s="1" t="s">
        <v>5</v>
      </c>
      <c r="C57" s="1" t="s">
        <v>20</v>
      </c>
      <c r="D57" s="1" t="s">
        <v>13</v>
      </c>
      <c r="E57" s="1" t="s">
        <v>12</v>
      </c>
      <c r="F57" s="6" t="s">
        <v>6</v>
      </c>
      <c r="G57" s="1" t="s">
        <v>2</v>
      </c>
    </row>
    <row r="58" spans="1:7">
      <c r="A58">
        <v>1</v>
      </c>
      <c r="B58" s="7" t="s">
        <v>22</v>
      </c>
      <c r="C58" s="7" t="s">
        <v>48</v>
      </c>
      <c r="D58">
        <v>315</v>
      </c>
      <c r="E58" s="8" t="s">
        <v>278</v>
      </c>
      <c r="F58" s="16">
        <v>4</v>
      </c>
      <c r="G58" s="22">
        <f t="shared" ref="G58:G73" si="4">IF(F58="",0,$D$1*2+1-F58)</f>
        <v>13</v>
      </c>
    </row>
    <row r="59" spans="1:7">
      <c r="A59">
        <v>2</v>
      </c>
      <c r="B59" s="7" t="s">
        <v>22</v>
      </c>
      <c r="C59" s="7" t="s">
        <v>108</v>
      </c>
      <c r="D59">
        <v>322</v>
      </c>
      <c r="E59" s="8" t="s">
        <v>275</v>
      </c>
      <c r="F59" s="16">
        <v>1</v>
      </c>
      <c r="G59" s="22">
        <f t="shared" si="4"/>
        <v>16</v>
      </c>
    </row>
    <row r="60" spans="1:7">
      <c r="A60">
        <v>3</v>
      </c>
      <c r="B60" s="7" t="s">
        <v>110</v>
      </c>
      <c r="C60" s="7" t="s">
        <v>65</v>
      </c>
      <c r="D60">
        <v>326</v>
      </c>
      <c r="E60" s="8" t="s">
        <v>286</v>
      </c>
      <c r="F60" s="10">
        <v>12</v>
      </c>
      <c r="G60" s="22">
        <f t="shared" si="4"/>
        <v>5</v>
      </c>
    </row>
    <row r="61" spans="1:7">
      <c r="A61">
        <v>4</v>
      </c>
      <c r="B61" s="7" t="s">
        <v>110</v>
      </c>
      <c r="C61" s="7" t="s">
        <v>35</v>
      </c>
      <c r="D61">
        <v>329</v>
      </c>
      <c r="E61" s="8" t="s">
        <v>277</v>
      </c>
      <c r="F61" s="10">
        <v>3</v>
      </c>
      <c r="G61" s="22">
        <f t="shared" si="4"/>
        <v>14</v>
      </c>
    </row>
    <row r="62" spans="1:7">
      <c r="A62">
        <v>5</v>
      </c>
      <c r="B62" s="7" t="s">
        <v>112</v>
      </c>
      <c r="C62" s="7" t="s">
        <v>114</v>
      </c>
      <c r="D62">
        <v>343</v>
      </c>
      <c r="E62" s="8" t="s">
        <v>282</v>
      </c>
      <c r="F62" s="16">
        <v>8</v>
      </c>
      <c r="G62" s="22">
        <f t="shared" si="4"/>
        <v>9</v>
      </c>
    </row>
    <row r="63" spans="1:7">
      <c r="A63">
        <v>6</v>
      </c>
      <c r="B63" s="7" t="s">
        <v>112</v>
      </c>
      <c r="C63" s="7" t="s">
        <v>115</v>
      </c>
      <c r="D63">
        <v>346</v>
      </c>
      <c r="E63" s="8" t="s">
        <v>283</v>
      </c>
      <c r="F63" s="10">
        <v>9</v>
      </c>
      <c r="G63" s="22">
        <f t="shared" si="4"/>
        <v>8</v>
      </c>
    </row>
    <row r="64" spans="1:7">
      <c r="A64">
        <v>7</v>
      </c>
      <c r="B64" s="7" t="s">
        <v>58</v>
      </c>
      <c r="C64" s="7" t="s">
        <v>122</v>
      </c>
      <c r="D64">
        <v>360</v>
      </c>
      <c r="E64" s="8" t="s">
        <v>280</v>
      </c>
      <c r="F64" s="10">
        <v>6</v>
      </c>
      <c r="G64" s="22">
        <f t="shared" si="4"/>
        <v>11</v>
      </c>
    </row>
    <row r="65" spans="1:7">
      <c r="A65">
        <v>8</v>
      </c>
      <c r="B65" s="7" t="s">
        <v>58</v>
      </c>
      <c r="C65" s="7" t="s">
        <v>123</v>
      </c>
      <c r="D65">
        <v>351</v>
      </c>
      <c r="E65" s="8" t="s">
        <v>276</v>
      </c>
      <c r="F65" s="16">
        <v>2</v>
      </c>
      <c r="G65" s="22">
        <f t="shared" si="4"/>
        <v>15</v>
      </c>
    </row>
    <row r="66" spans="1:7">
      <c r="A66">
        <v>9</v>
      </c>
      <c r="B66" t="s">
        <v>59</v>
      </c>
      <c r="C66" s="7" t="s">
        <v>127</v>
      </c>
      <c r="D66">
        <v>368</v>
      </c>
      <c r="E66" s="8" t="s">
        <v>281</v>
      </c>
      <c r="F66" s="16">
        <v>7</v>
      </c>
      <c r="G66" s="22">
        <f t="shared" si="4"/>
        <v>10</v>
      </c>
    </row>
    <row r="67" spans="1:7">
      <c r="A67">
        <v>10</v>
      </c>
      <c r="B67" t="s">
        <v>59</v>
      </c>
      <c r="C67" s="7" t="s">
        <v>28</v>
      </c>
      <c r="D67">
        <v>364</v>
      </c>
      <c r="E67" s="8" t="s">
        <v>285</v>
      </c>
      <c r="F67" s="16">
        <v>11</v>
      </c>
      <c r="G67" s="22">
        <f t="shared" si="4"/>
        <v>6</v>
      </c>
    </row>
    <row r="68" spans="1:7">
      <c r="A68">
        <v>11</v>
      </c>
      <c r="B68" s="7" t="s">
        <v>44</v>
      </c>
      <c r="C68" s="7" t="s">
        <v>131</v>
      </c>
      <c r="D68">
        <v>376</v>
      </c>
      <c r="E68" s="8" t="s">
        <v>289</v>
      </c>
      <c r="F68" s="10">
        <v>15</v>
      </c>
      <c r="G68" s="22">
        <f t="shared" si="4"/>
        <v>2</v>
      </c>
    </row>
    <row r="69" spans="1:7">
      <c r="A69">
        <v>12</v>
      </c>
      <c r="B69" s="7" t="s">
        <v>44</v>
      </c>
      <c r="C69" s="7" t="s">
        <v>128</v>
      </c>
      <c r="D69">
        <v>381</v>
      </c>
      <c r="E69" s="8" t="s">
        <v>290</v>
      </c>
      <c r="F69" s="16">
        <v>16</v>
      </c>
      <c r="G69" s="22">
        <f t="shared" si="4"/>
        <v>1</v>
      </c>
    </row>
    <row r="70" spans="1:7">
      <c r="A70">
        <v>13</v>
      </c>
      <c r="B70" s="7" t="s">
        <v>60</v>
      </c>
      <c r="C70" s="7" t="s">
        <v>135</v>
      </c>
      <c r="D70">
        <v>391</v>
      </c>
      <c r="E70" s="8" t="s">
        <v>287</v>
      </c>
      <c r="F70" s="16">
        <v>13</v>
      </c>
      <c r="G70" s="22">
        <f t="shared" si="4"/>
        <v>4</v>
      </c>
    </row>
    <row r="71" spans="1:7">
      <c r="A71">
        <v>14</v>
      </c>
      <c r="B71" s="7" t="s">
        <v>60</v>
      </c>
      <c r="C71" s="7" t="s">
        <v>134</v>
      </c>
      <c r="D71">
        <v>390</v>
      </c>
      <c r="E71" s="8" t="s">
        <v>284</v>
      </c>
      <c r="F71" s="16">
        <v>10</v>
      </c>
      <c r="G71" s="22">
        <f t="shared" si="4"/>
        <v>7</v>
      </c>
    </row>
    <row r="72" spans="1:7">
      <c r="A72">
        <v>15</v>
      </c>
      <c r="B72" s="7" t="s">
        <v>136</v>
      </c>
      <c r="C72" s="7" t="s">
        <v>73</v>
      </c>
      <c r="D72">
        <v>403</v>
      </c>
      <c r="E72" s="8" t="s">
        <v>279</v>
      </c>
      <c r="F72" s="16">
        <v>5</v>
      </c>
      <c r="G72" s="22">
        <f t="shared" si="4"/>
        <v>12</v>
      </c>
    </row>
    <row r="73" spans="1:7">
      <c r="A73">
        <v>16</v>
      </c>
      <c r="B73" s="7" t="s">
        <v>136</v>
      </c>
      <c r="C73" s="7" t="s">
        <v>74</v>
      </c>
      <c r="D73">
        <v>401</v>
      </c>
      <c r="E73" s="8" t="s">
        <v>288</v>
      </c>
      <c r="F73" s="16">
        <v>14</v>
      </c>
      <c r="G73" s="22">
        <f t="shared" si="4"/>
        <v>3</v>
      </c>
    </row>
    <row r="74" spans="1:7">
      <c r="F74" s="5"/>
    </row>
    <row r="75" spans="1:7">
      <c r="F75" s="5"/>
    </row>
    <row r="76" spans="1:7">
      <c r="F76" s="5"/>
    </row>
    <row r="77" spans="1:7">
      <c r="A77" s="11" t="s">
        <v>6</v>
      </c>
      <c r="B77" s="11" t="s">
        <v>8</v>
      </c>
      <c r="C77" s="12"/>
      <c r="D77" s="11" t="s">
        <v>2</v>
      </c>
      <c r="E77" s="11" t="s">
        <v>6</v>
      </c>
      <c r="F77" s="6"/>
    </row>
    <row r="78" spans="1:7">
      <c r="A78" s="12">
        <v>1</v>
      </c>
      <c r="B78" s="13" t="s">
        <v>22</v>
      </c>
      <c r="C78" s="12"/>
      <c r="D78" s="14">
        <f>+G4+G5+G22+G23+G40+G41+G58+G59+M4</f>
        <v>98</v>
      </c>
      <c r="E78" s="12">
        <v>2</v>
      </c>
    </row>
    <row r="79" spans="1:7">
      <c r="A79" s="12">
        <v>2</v>
      </c>
      <c r="B79" s="13" t="s">
        <v>110</v>
      </c>
      <c r="C79" s="12"/>
      <c r="D79" s="14">
        <f>+G6+G7+G24+G25+G42+G43+G60+G61+M5</f>
        <v>98</v>
      </c>
      <c r="E79" s="12">
        <v>3</v>
      </c>
    </row>
    <row r="80" spans="1:7">
      <c r="A80" s="12">
        <v>3</v>
      </c>
      <c r="B80" s="13" t="s">
        <v>112</v>
      </c>
      <c r="C80" s="12"/>
      <c r="D80" s="14">
        <f>+G8+G9+G26+G27+G44+G45+G62+G63+M6</f>
        <v>74</v>
      </c>
      <c r="E80" s="12">
        <v>5</v>
      </c>
    </row>
    <row r="81" spans="1:5">
      <c r="A81" s="12">
        <v>4</v>
      </c>
      <c r="B81" s="13" t="s">
        <v>62</v>
      </c>
      <c r="C81" s="12"/>
      <c r="D81" s="14">
        <f>+G10+G11+G28+G29+G46+G47+G64+G65+M7</f>
        <v>111</v>
      </c>
      <c r="E81" s="12">
        <v>1</v>
      </c>
    </row>
    <row r="82" spans="1:5">
      <c r="A82" s="12">
        <v>5</v>
      </c>
      <c r="B82" s="12" t="s">
        <v>59</v>
      </c>
      <c r="C82" s="12"/>
      <c r="D82" s="14">
        <f>+G12+G13+G30+G31+G48+G49+G66+G67+M8</f>
        <v>63</v>
      </c>
      <c r="E82" s="12">
        <v>6</v>
      </c>
    </row>
    <row r="83" spans="1:5">
      <c r="A83" s="12">
        <v>6</v>
      </c>
      <c r="B83" s="13" t="s">
        <v>44</v>
      </c>
      <c r="C83" s="12"/>
      <c r="D83" s="14">
        <f>+G14+G15+G32+G33+G50+G51+G68+G69+M9</f>
        <v>57</v>
      </c>
      <c r="E83" s="12">
        <v>8</v>
      </c>
    </row>
    <row r="84" spans="1:5">
      <c r="A84" s="12">
        <v>7</v>
      </c>
      <c r="B84" s="13" t="s">
        <v>60</v>
      </c>
      <c r="C84" s="12"/>
      <c r="D84" s="14">
        <f>+G16+G17+G34+G35+G52+G53+G70+G71+M10</f>
        <v>76</v>
      </c>
      <c r="E84" s="12">
        <v>4</v>
      </c>
    </row>
    <row r="85" spans="1:5">
      <c r="A85" s="12">
        <v>8</v>
      </c>
      <c r="B85" s="13" t="s">
        <v>61</v>
      </c>
      <c r="C85" s="12"/>
      <c r="D85" s="14">
        <f>+G18+G19+G36+G37+G54+G55+G72+G73+M11</f>
        <v>60</v>
      </c>
      <c r="E85" s="12">
        <v>7</v>
      </c>
    </row>
    <row r="86" spans="1:5">
      <c r="B86" s="7"/>
    </row>
    <row r="87" spans="1:5">
      <c r="B87" t="s">
        <v>9</v>
      </c>
    </row>
    <row r="88" spans="1:5">
      <c r="B88" t="s">
        <v>10</v>
      </c>
    </row>
  </sheetData>
  <sortState ref="A58:G73">
    <sortCondition ref="A58:A73"/>
  </sortState>
  <phoneticPr fontId="2" type="noConversion"/>
  <conditionalFormatting sqref="E4:E19">
    <cfRule type="duplicateValues" dxfId="1" priority="4" stopIfTrue="1"/>
  </conditionalFormatting>
  <conditionalFormatting sqref="E40:E55">
    <cfRule type="duplicateValues" priority="5" stopIfTrue="1"/>
    <cfRule type="duplicateValues" dxfId="0" priority="6" stopIfTrue="1"/>
  </conditionalFormatting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Heren</vt:lpstr>
      <vt:lpstr>Gemengd</vt:lpstr>
      <vt:lpstr>Dames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David&amp;Nelina</dc:creator>
  <cp:lastModifiedBy>Gebruiker van Microsoft Office</cp:lastModifiedBy>
  <cp:lastPrinted>2023-06-12T17:25:28Z</cp:lastPrinted>
  <dcterms:created xsi:type="dcterms:W3CDTF">2012-05-27T17:18:57Z</dcterms:created>
  <dcterms:modified xsi:type="dcterms:W3CDTF">2023-06-13T14:50:10Z</dcterms:modified>
</cp:coreProperties>
</file>